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impsoftwarecouk-my.sharepoint.com/personal/alistair_cousins_impsoftware_co_uk/Documents/Documents/Campaign/Spring 25/"/>
    </mc:Choice>
  </mc:AlternateContent>
  <xr:revisionPtr revIDLastSave="0" documentId="8_{E16F3BEE-83D9-4086-BA7F-572BF08CC01B}" xr6:coauthVersionLast="47" xr6:coauthVersionMax="47" xr10:uidLastSave="{00000000-0000-0000-0000-000000000000}"/>
  <bookViews>
    <workbookView xWindow="28680" yWindow="-120" windowWidth="29040" windowHeight="15720" xr2:uid="{7C5D9C24-300A-48AD-B8A7-5E8C3FF937E3}"/>
  </bookViews>
  <sheets>
    <sheet name="MAT Instructions" sheetId="12" r:id="rId1"/>
    <sheet name="School Instructions" sheetId="9" r:id="rId2"/>
    <sheet name="Timeline" sheetId="8" r:id="rId3"/>
    <sheet name="Pupil Numbers" sheetId="2" r:id="rId4"/>
    <sheet name="Funding Rates" sheetId="6" r:id="rId5"/>
    <sheet name="Other Assumptions" sheetId="10" r:id="rId6"/>
    <sheet name="Summary" sheetId="3" r:id="rId7"/>
    <sheet name="Budget Checklist" sheetId="4" r:id="rId8"/>
  </sheets>
  <externalReferences>
    <externalReference r:id="rId9"/>
  </externalReferences>
  <definedNames>
    <definedName name="dvURN">[1]!School_Level_Table[URN]</definedName>
    <definedName name="_xlnm.Print_Area" localSheetId="6">Summary!$A$1:$S$59</definedName>
    <definedName name="Rates_Lump_Apr_Aug">#REF!</definedName>
    <definedName name="Rates_Lump_Sep_Mar">#REF!</definedName>
    <definedName name="Rates_PP_Apr_Aug">#REF!</definedName>
    <definedName name="Rates_PP_Sep_M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8" i="3" l="1"/>
  <c r="P48" i="3"/>
  <c r="O48" i="3"/>
  <c r="N48" i="3"/>
  <c r="M48" i="3"/>
  <c r="Q44" i="3"/>
  <c r="P44" i="3"/>
  <c r="O44" i="3"/>
  <c r="N44" i="3"/>
  <c r="M44" i="3"/>
  <c r="Q39" i="3"/>
  <c r="P39" i="3"/>
  <c r="O39" i="3"/>
  <c r="N39" i="3"/>
  <c r="M39" i="3"/>
  <c r="G47" i="3"/>
  <c r="F47" i="3"/>
  <c r="E47" i="3"/>
  <c r="D47" i="3"/>
  <c r="C47" i="3"/>
  <c r="G32" i="3"/>
  <c r="F32" i="3"/>
  <c r="E32" i="3"/>
  <c r="D32" i="3"/>
  <c r="G21" i="3"/>
  <c r="F21" i="3"/>
  <c r="E21" i="3"/>
  <c r="D21" i="3"/>
  <c r="C21" i="3"/>
  <c r="C32" i="3"/>
  <c r="H39" i="3"/>
  <c r="G39" i="3"/>
  <c r="F39" i="3"/>
  <c r="E39" i="3"/>
  <c r="D39" i="3"/>
  <c r="C39" i="3"/>
  <c r="M3" i="4"/>
  <c r="G3" i="4"/>
  <c r="Q55" i="3"/>
  <c r="P55" i="3"/>
  <c r="O55" i="3"/>
  <c r="N55" i="3"/>
  <c r="M55" i="3"/>
  <c r="L55" i="3"/>
  <c r="Q54" i="3"/>
  <c r="P54" i="3"/>
  <c r="O54" i="3"/>
  <c r="N54" i="3"/>
  <c r="M54" i="3"/>
  <c r="L54" i="3"/>
  <c r="Q53" i="3"/>
  <c r="P53" i="3"/>
  <c r="O53" i="3"/>
  <c r="N53" i="3"/>
  <c r="M53" i="3"/>
  <c r="L53" i="3"/>
  <c r="Q52" i="3"/>
  <c r="P52" i="3"/>
  <c r="O52" i="3"/>
  <c r="N52" i="3"/>
  <c r="M52" i="3"/>
  <c r="L52" i="3"/>
  <c r="Q51" i="3"/>
  <c r="P51" i="3"/>
  <c r="O51" i="3"/>
  <c r="N51" i="3"/>
  <c r="M51" i="3"/>
  <c r="L51" i="3"/>
  <c r="Q50" i="3"/>
  <c r="P50" i="3"/>
  <c r="O50" i="3"/>
  <c r="N50" i="3"/>
  <c r="M50" i="3"/>
  <c r="L50" i="3"/>
  <c r="Q49" i="3"/>
  <c r="P49" i="3"/>
  <c r="O49" i="3"/>
  <c r="N49" i="3"/>
  <c r="M49" i="3"/>
  <c r="G59" i="3"/>
  <c r="F59" i="3"/>
  <c r="E59" i="3"/>
  <c r="D59" i="3"/>
  <c r="C59" i="3"/>
  <c r="B59" i="3"/>
  <c r="G58" i="3"/>
  <c r="F58" i="3"/>
  <c r="E58" i="3"/>
  <c r="D58" i="3"/>
  <c r="C58" i="3"/>
  <c r="B58" i="3"/>
  <c r="G57" i="3"/>
  <c r="F57" i="3"/>
  <c r="E57" i="3"/>
  <c r="D57" i="3"/>
  <c r="C57" i="3"/>
  <c r="B57" i="3"/>
  <c r="G56" i="3"/>
  <c r="F56" i="3"/>
  <c r="E56" i="3"/>
  <c r="D56" i="3"/>
  <c r="C56" i="3"/>
  <c r="B56" i="3"/>
  <c r="G55" i="3"/>
  <c r="F55" i="3"/>
  <c r="E55" i="3"/>
  <c r="D55" i="3"/>
  <c r="C55" i="3"/>
  <c r="B55" i="3"/>
  <c r="G54" i="3"/>
  <c r="F54" i="3"/>
  <c r="E54" i="3"/>
  <c r="D54" i="3"/>
  <c r="C54" i="3"/>
  <c r="B54" i="3"/>
  <c r="G53" i="3"/>
  <c r="F53" i="3"/>
  <c r="E53" i="3"/>
  <c r="D53" i="3"/>
  <c r="C53" i="3"/>
  <c r="B53" i="3"/>
  <c r="G52" i="3"/>
  <c r="F52" i="3"/>
  <c r="E52" i="3"/>
  <c r="D52" i="3"/>
  <c r="C52" i="3"/>
  <c r="B52" i="3"/>
  <c r="G51" i="3"/>
  <c r="F51" i="3"/>
  <c r="E51" i="3"/>
  <c r="D51" i="3"/>
  <c r="C51" i="3"/>
  <c r="B51" i="3"/>
  <c r="G50" i="3"/>
  <c r="F50" i="3"/>
  <c r="E50" i="3"/>
  <c r="D50" i="3"/>
  <c r="C50" i="3"/>
  <c r="B50" i="3"/>
  <c r="G49" i="3"/>
  <c r="F49" i="3"/>
  <c r="E49" i="3"/>
  <c r="D49" i="3"/>
  <c r="C49" i="3"/>
  <c r="B49" i="3"/>
  <c r="G48" i="3"/>
  <c r="F48" i="3"/>
  <c r="E48" i="3"/>
  <c r="D48" i="3"/>
  <c r="C48" i="3"/>
  <c r="B48" i="3"/>
  <c r="L49" i="3"/>
  <c r="M45" i="3"/>
  <c r="L45" i="3"/>
  <c r="M41" i="3"/>
  <c r="L41" i="3"/>
  <c r="M40" i="3"/>
  <c r="L40" i="3"/>
  <c r="C44" i="3"/>
  <c r="B44" i="3"/>
  <c r="C43" i="3"/>
  <c r="B43" i="3"/>
  <c r="C42" i="3"/>
  <c r="B42" i="3"/>
  <c r="C41" i="3"/>
  <c r="B41" i="3"/>
  <c r="C40" i="3"/>
  <c r="B40" i="3"/>
  <c r="Q3" i="10"/>
  <c r="K3" i="10"/>
  <c r="D9" i="10"/>
  <c r="E9" i="10" s="1"/>
  <c r="F9" i="10" s="1"/>
  <c r="G9" i="10" s="1"/>
  <c r="D8" i="10"/>
  <c r="E8" i="10" s="1"/>
  <c r="F8" i="10" s="1"/>
  <c r="G8" i="10" s="1"/>
  <c r="T3" i="6" l="1"/>
  <c r="N3" i="6"/>
  <c r="R3" i="2"/>
  <c r="L3" i="2"/>
  <c r="N3" i="8"/>
  <c r="E5" i="9"/>
  <c r="H3" i="8"/>
  <c r="D19" i="10"/>
  <c r="C22" i="10"/>
  <c r="C33" i="3" s="1"/>
  <c r="D21" i="10"/>
  <c r="E21" i="10" s="1"/>
  <c r="F21" i="10" s="1"/>
  <c r="G21" i="10" s="1"/>
  <c r="D20" i="10"/>
  <c r="E20" i="10" s="1"/>
  <c r="F20" i="10" s="1"/>
  <c r="G20" i="10" s="1"/>
  <c r="D7" i="10"/>
  <c r="E7" i="10" s="1"/>
  <c r="F7" i="10" s="1"/>
  <c r="G7" i="10" s="1"/>
  <c r="D6" i="10"/>
  <c r="E6" i="10" s="1"/>
  <c r="F6" i="10" s="1"/>
  <c r="G6" i="10" s="1"/>
  <c r="D5" i="10"/>
  <c r="E5" i="10" s="1"/>
  <c r="F5" i="10" s="1"/>
  <c r="G5" i="10" s="1"/>
  <c r="D4" i="10"/>
  <c r="E4" i="10" s="1"/>
  <c r="F4" i="10" s="1"/>
  <c r="G4" i="10" s="1"/>
  <c r="F8" i="8"/>
  <c r="F10" i="8"/>
  <c r="D22" i="10" l="1"/>
  <c r="D33" i="3" s="1"/>
  <c r="E19" i="10"/>
  <c r="F19" i="10" s="1"/>
  <c r="G19" i="10" s="1"/>
  <c r="G22" i="10" s="1"/>
  <c r="G33" i="3" s="1"/>
  <c r="C28" i="3"/>
  <c r="C29" i="3"/>
  <c r="C27" i="3"/>
  <c r="B2" i="3"/>
  <c r="F5" i="8"/>
  <c r="F6" i="8"/>
  <c r="F7" i="8"/>
  <c r="F9" i="8"/>
  <c r="F11" i="8"/>
  <c r="F12" i="8"/>
  <c r="E22" i="10" l="1"/>
  <c r="E33" i="3" s="1"/>
  <c r="F22" i="10"/>
  <c r="F33" i="3" s="1"/>
  <c r="D7" i="2"/>
  <c r="E8" i="2" s="1"/>
  <c r="F9" i="2" s="1"/>
  <c r="G10" i="2" s="1"/>
  <c r="H11" i="2" s="1"/>
  <c r="D11" i="2"/>
  <c r="D10" i="2"/>
  <c r="E11" i="2" s="1"/>
  <c r="D9" i="2"/>
  <c r="E10" i="2" s="1"/>
  <c r="F11" i="2" s="1"/>
  <c r="D8" i="2"/>
  <c r="E9" i="2" s="1"/>
  <c r="F10" i="2" s="1"/>
  <c r="G11" i="2" s="1"/>
  <c r="D6" i="2"/>
  <c r="E7" i="2" s="1"/>
  <c r="F8" i="2" s="1"/>
  <c r="G9" i="2" s="1"/>
  <c r="H10" i="2" s="1"/>
  <c r="D5" i="2"/>
  <c r="D4" i="2"/>
  <c r="E4" i="2" s="1"/>
  <c r="F4" i="2" s="1"/>
  <c r="G4" i="2" s="1"/>
  <c r="H4" i="2" s="1"/>
  <c r="E5" i="2" l="1"/>
  <c r="F5" i="2" s="1"/>
  <c r="D27" i="2"/>
  <c r="D32" i="2"/>
  <c r="D33" i="2"/>
  <c r="D28" i="2"/>
  <c r="D21" i="2"/>
  <c r="E6" i="2"/>
  <c r="F7" i="2" s="1"/>
  <c r="G8" i="2" s="1"/>
  <c r="H9" i="2" s="1"/>
  <c r="D12" i="3"/>
  <c r="C17" i="3"/>
  <c r="C16" i="3"/>
  <c r="C15" i="3"/>
  <c r="C14" i="3"/>
  <c r="C13" i="3"/>
  <c r="C12" i="3"/>
  <c r="D17" i="6"/>
  <c r="N45" i="3" s="1"/>
  <c r="D13" i="6"/>
  <c r="D12" i="6"/>
  <c r="D8" i="6"/>
  <c r="D44" i="3" s="1"/>
  <c r="D7" i="6"/>
  <c r="D43" i="3" s="1"/>
  <c r="D6" i="6"/>
  <c r="D42" i="3" s="1"/>
  <c r="D5" i="6"/>
  <c r="D41" i="3" s="1"/>
  <c r="D4" i="6"/>
  <c r="D40" i="3" s="1"/>
  <c r="D12" i="2"/>
  <c r="D13" i="2"/>
  <c r="E14" i="2" s="1"/>
  <c r="D14" i="2"/>
  <c r="E15" i="2" s="1"/>
  <c r="F16" i="2" s="1"/>
  <c r="H17" i="2" s="1"/>
  <c r="D15" i="2"/>
  <c r="E16" i="2" s="1"/>
  <c r="D16" i="2"/>
  <c r="E17" i="2" s="1"/>
  <c r="F18" i="2" s="1"/>
  <c r="D17" i="2"/>
  <c r="E18" i="2" s="1"/>
  <c r="D18" i="2"/>
  <c r="C19" i="2"/>
  <c r="G12" i="3"/>
  <c r="D27" i="3" l="1"/>
  <c r="N40" i="3"/>
  <c r="E13" i="6"/>
  <c r="N41" i="3"/>
  <c r="D28" i="3"/>
  <c r="F6" i="2"/>
  <c r="G7" i="2" s="1"/>
  <c r="H8" i="2" s="1"/>
  <c r="G6" i="2"/>
  <c r="H7" i="2" s="1"/>
  <c r="E17" i="6"/>
  <c r="O45" i="3" s="1"/>
  <c r="E12" i="6"/>
  <c r="E8" i="6"/>
  <c r="E44" i="3" s="1"/>
  <c r="E4" i="6"/>
  <c r="E40" i="3" s="1"/>
  <c r="C22" i="3"/>
  <c r="E5" i="6"/>
  <c r="E41" i="3" s="1"/>
  <c r="E6" i="6"/>
  <c r="E42" i="3" s="1"/>
  <c r="E7" i="6"/>
  <c r="E43" i="3" s="1"/>
  <c r="E21" i="2"/>
  <c r="E27" i="2"/>
  <c r="G5" i="2"/>
  <c r="E32" i="2"/>
  <c r="E13" i="2"/>
  <c r="F14" i="2" s="1"/>
  <c r="H15" i="2" s="1"/>
  <c r="D22" i="2"/>
  <c r="C23" i="3" s="1"/>
  <c r="E28" i="2"/>
  <c r="E33" i="2"/>
  <c r="E14" i="3"/>
  <c r="E12" i="3"/>
  <c r="E16" i="3"/>
  <c r="D16" i="3"/>
  <c r="D14" i="3"/>
  <c r="D13" i="3"/>
  <c r="D15" i="3"/>
  <c r="D17" i="3"/>
  <c r="E17" i="3"/>
  <c r="C18" i="3"/>
  <c r="E12" i="2"/>
  <c r="G18" i="2"/>
  <c r="G16" i="2"/>
  <c r="F15" i="2"/>
  <c r="G15" i="2"/>
  <c r="F17" i="2"/>
  <c r="G17" i="2"/>
  <c r="F12" i="3"/>
  <c r="D19" i="2"/>
  <c r="E27" i="3" l="1"/>
  <c r="O40" i="3"/>
  <c r="F13" i="6"/>
  <c r="O41" i="3"/>
  <c r="F32" i="2"/>
  <c r="G32" i="2" s="1"/>
  <c r="G17" i="3"/>
  <c r="D29" i="3"/>
  <c r="F27" i="2"/>
  <c r="E28" i="3"/>
  <c r="F21" i="2"/>
  <c r="G21" i="2" s="1"/>
  <c r="F33" i="2"/>
  <c r="G33" i="2" s="1"/>
  <c r="F28" i="2"/>
  <c r="G28" i="2" s="1"/>
  <c r="H5" i="2"/>
  <c r="H6" i="2"/>
  <c r="G14" i="2"/>
  <c r="F6" i="6"/>
  <c r="F42" i="3" s="1"/>
  <c r="F8" i="6"/>
  <c r="F44" i="3" s="1"/>
  <c r="F4" i="6"/>
  <c r="F40" i="3" s="1"/>
  <c r="F12" i="6"/>
  <c r="F7" i="6"/>
  <c r="F43" i="3" s="1"/>
  <c r="F5" i="6"/>
  <c r="F41" i="3" s="1"/>
  <c r="D22" i="3"/>
  <c r="F17" i="6"/>
  <c r="P45" i="3" s="1"/>
  <c r="E22" i="2"/>
  <c r="E29" i="3" s="1"/>
  <c r="D25" i="2"/>
  <c r="D24" i="2"/>
  <c r="D23" i="2"/>
  <c r="C24" i="3" s="1"/>
  <c r="D18" i="3"/>
  <c r="G14" i="3"/>
  <c r="E13" i="3"/>
  <c r="F14" i="3"/>
  <c r="H18" i="2"/>
  <c r="F17" i="3"/>
  <c r="H16" i="2"/>
  <c r="F16" i="3"/>
  <c r="G16" i="3"/>
  <c r="F12" i="2"/>
  <c r="E15" i="3"/>
  <c r="G13" i="2"/>
  <c r="G12" i="2"/>
  <c r="F13" i="2"/>
  <c r="H14" i="2" s="1"/>
  <c r="E19" i="2"/>
  <c r="F27" i="3" l="1"/>
  <c r="P40" i="3"/>
  <c r="G13" i="6"/>
  <c r="Q41" i="3" s="1"/>
  <c r="P41" i="3"/>
  <c r="E22" i="3"/>
  <c r="F28" i="3"/>
  <c r="H32" i="2"/>
  <c r="G27" i="2"/>
  <c r="H28" i="2"/>
  <c r="H13" i="2"/>
  <c r="H21" i="2"/>
  <c r="H33" i="2"/>
  <c r="D23" i="3"/>
  <c r="C25" i="3"/>
  <c r="C26" i="3"/>
  <c r="G8" i="6"/>
  <c r="G44" i="3" s="1"/>
  <c r="G4" i="6"/>
  <c r="G5" i="6"/>
  <c r="G41" i="3" s="1"/>
  <c r="G7" i="6"/>
  <c r="G43" i="3" s="1"/>
  <c r="G17" i="6"/>
  <c r="Q45" i="3" s="1"/>
  <c r="G12" i="6"/>
  <c r="G6" i="6"/>
  <c r="G42" i="3" s="1"/>
  <c r="F22" i="2"/>
  <c r="E23" i="3" s="1"/>
  <c r="E25" i="2"/>
  <c r="E24" i="2"/>
  <c r="E23" i="2"/>
  <c r="E18" i="3"/>
  <c r="F13" i="3"/>
  <c r="G13" i="3"/>
  <c r="G15" i="3"/>
  <c r="H12" i="2"/>
  <c r="F15" i="3"/>
  <c r="G19" i="2"/>
  <c r="F19" i="2"/>
  <c r="F22" i="3" l="1"/>
  <c r="G40" i="3"/>
  <c r="G27" i="3"/>
  <c r="Q40" i="3"/>
  <c r="G28" i="3"/>
  <c r="F29" i="3"/>
  <c r="H27" i="2"/>
  <c r="G22" i="2"/>
  <c r="G29" i="3" s="1"/>
  <c r="D26" i="3"/>
  <c r="D24" i="3"/>
  <c r="D25" i="3"/>
  <c r="H7" i="6"/>
  <c r="H43" i="3" s="1"/>
  <c r="H5" i="6"/>
  <c r="H41" i="3" s="1"/>
  <c r="H6" i="6"/>
  <c r="H42" i="3" s="1"/>
  <c r="H4" i="6"/>
  <c r="H8" i="6"/>
  <c r="H44" i="3" s="1"/>
  <c r="F24" i="2"/>
  <c r="G24" i="2" s="1"/>
  <c r="F25" i="2"/>
  <c r="E26" i="3" s="1"/>
  <c r="F23" i="2"/>
  <c r="F18" i="3"/>
  <c r="G18" i="3"/>
  <c r="H19" i="2"/>
  <c r="G22" i="3" l="1"/>
  <c r="H40" i="3"/>
  <c r="H22" i="2"/>
  <c r="G23" i="3" s="1"/>
  <c r="F25" i="3"/>
  <c r="F23" i="3"/>
  <c r="G23" i="2"/>
  <c r="F24" i="3" s="1"/>
  <c r="G25" i="2"/>
  <c r="H25" i="2" s="1"/>
  <c r="E24" i="3"/>
  <c r="E25" i="3"/>
  <c r="H24" i="2"/>
  <c r="G25" i="3" s="1"/>
  <c r="H23" i="2" l="1"/>
  <c r="G24" i="3" s="1"/>
  <c r="G26" i="3"/>
  <c r="F26" i="3"/>
</calcChain>
</file>

<file path=xl/sharedStrings.xml><?xml version="1.0" encoding="utf-8"?>
<sst xmlns="http://schemas.openxmlformats.org/spreadsheetml/2006/main" count="200" uniqueCount="145">
  <si>
    <t>Introduction</t>
  </si>
  <si>
    <t>This workbook is designed to support you as MAT finance leads with co-ordinating the budget setting process across your schools. Including detailing the budget timeframes, outlining key assumptions and calculating standard funding streams, this can be used as the document that underpins your approach to budgeting and deliver more consistency and oversight across individual school budgets. Whilst giving a comprehensive starting point covering the key areas of the budgeting process, this workbook can be adapted to fit the specific requirements of your MAT.</t>
  </si>
  <si>
    <t>Tabs</t>
  </si>
  <si>
    <t>Instructions</t>
  </si>
  <si>
    <t>MAT Instructions</t>
  </si>
  <si>
    <r>
      <t xml:space="preserve">This tab is used to guide you through how this workbook should be used and instructions are pulled through to each tab. </t>
    </r>
    <r>
      <rPr>
        <b/>
        <sz val="11"/>
        <color rgb="FF002060"/>
        <rFont val="Calibri"/>
        <family val="2"/>
        <scheme val="minor"/>
      </rPr>
      <t>Once you are happy that the workbook reflects your Trust approach and assumptions, our recommendation is to delete the MAT Instructions on each tab and delete/hide this tab thus when passing this tool over to your schools, it focuses on the things they should be using it for</t>
    </r>
    <r>
      <rPr>
        <sz val="11"/>
        <color rgb="FF002060"/>
        <rFont val="Calibri"/>
        <family val="2"/>
        <scheme val="minor"/>
      </rPr>
      <t>.</t>
    </r>
  </si>
  <si>
    <t>School Instructions</t>
  </si>
  <si>
    <t>Define the messaging around the purpose of this tool, and the instructions you want your schools to follow when using this workbook. Each set of instructions will pull through to the relevant tabs in the workbook.</t>
  </si>
  <si>
    <t>Timeline</t>
  </si>
  <si>
    <t>Add in your current budget plan timeline with start and end dates for each section. Note if you wish to add more items, you can copy and insert one of the rows. 
Add in the school name when creating a copy of the workbook for each school.</t>
  </si>
  <si>
    <t>Pupil Numbers</t>
  </si>
  <si>
    <t>It is expected that schools populate this section of the workbook using their census information. This may be something you want to pre-populate for your schools; if so the school instructions note should be changed to make this clear.</t>
  </si>
  <si>
    <t>Funding Rates</t>
  </si>
  <si>
    <t>Funding rates are pre-populated using the latest available rates from the DfE. All of these funding amounts roll forward into future years at the same rate, however these can be amended as per your latest assumptions. Funding rates and assumptions should be defined by the MAT to ensure a consistent approach to budget setting.</t>
  </si>
  <si>
    <t>Other Assumptions</t>
  </si>
  <si>
    <t>Summary</t>
  </si>
  <si>
    <t>This is a summary of all of the other input tabs. The completed checklist items can be amended relevant to your specific MAT requirements.</t>
  </si>
  <si>
    <t>Budget Checklist</t>
  </si>
  <si>
    <t>The budget checklist gives an outline of key budget preparation and review steps that cause the most challenge when schools set budgets. Items and target dates can be tweaked/added to based on your specific context. Schools are expected to add a complete date, with the MAT subsequently adding a reviewed date.</t>
  </si>
  <si>
    <t>To support schools during the budget planning process, we are using this workbook to outline the budget setting timeframes, the key assumptions that should be used by all schools, and to provide the calculation of specific funding streams that can be used when populating your budgets. We've also added a budget checklist covering the key tasks that should be completed to ensure you are capturing and thinking about all of the key areas when preparing and reviewing your budgets.</t>
  </si>
  <si>
    <t>MAT Instructions (Delete)</t>
  </si>
  <si>
    <t>This outlines the budget timeframes as defined by the MAT. Schools should not change anything in here.</t>
  </si>
  <si>
    <t>This outlines the funding assumptions as defined by the MAT. Schools should not change anything in here but use these assumptions when creating their budget.</t>
  </si>
  <si>
    <t>The summary tab summarises the information provided in the timeline, pupil numbers, funding rates and other assumptions tabs. There are three check boxes to complete to confirm when you have added your funding and applied other assumptions to your budgets, and to confirm you have completed all of the tasks listed in the budget checklist and that the budget is complete ready for review by the MAT finance team.</t>
  </si>
  <si>
    <t>This is a list of key budget preparation steps and reviews to be completed by the school. Once each task has been completed, add in the completed date. The MAT will review each section and add in a date once done.</t>
  </si>
  <si>
    <t>School Name:</t>
  </si>
  <si>
    <t>Task</t>
  </si>
  <si>
    <t>Start Date</t>
  </si>
  <si>
    <t>End Date</t>
  </si>
  <si>
    <t>Duration</t>
  </si>
  <si>
    <t>GAG Statements Received and Input</t>
  </si>
  <si>
    <t>Curriculum Plans and Staffing Structure First draft (ICFP)</t>
  </si>
  <si>
    <t>Budget Preparation</t>
  </si>
  <si>
    <t>First Draft Budget Local Governing Body Review</t>
  </si>
  <si>
    <t>Finalisation of ICFP and Budget</t>
  </si>
  <si>
    <t>Central Team Budget Review</t>
  </si>
  <si>
    <t>Budget Approved by Local Governing Body</t>
  </si>
  <si>
    <t>Approved Budget Submitted to the MAT</t>
  </si>
  <si>
    <t>Pupil Numbers October Census</t>
  </si>
  <si>
    <t>Notes</t>
  </si>
  <si>
    <t>Nursery (FTE)</t>
  </si>
  <si>
    <t>Reception</t>
  </si>
  <si>
    <t>Year 1</t>
  </si>
  <si>
    <t>Year 2</t>
  </si>
  <si>
    <t>Year 3</t>
  </si>
  <si>
    <t>Year 4</t>
  </si>
  <si>
    <t>Year 5</t>
  </si>
  <si>
    <t>Year 6</t>
  </si>
  <si>
    <t>Year 7</t>
  </si>
  <si>
    <t>Year 8</t>
  </si>
  <si>
    <t>Year 9</t>
  </si>
  <si>
    <t>Year 10</t>
  </si>
  <si>
    <t>Year 11</t>
  </si>
  <si>
    <t>Year 12</t>
  </si>
  <si>
    <t>Year 13</t>
  </si>
  <si>
    <t>Total Pupils</t>
  </si>
  <si>
    <t>FSM6 Primary</t>
  </si>
  <si>
    <t>FSM6 Secondary</t>
  </si>
  <si>
    <t>Previously LAC</t>
  </si>
  <si>
    <t>LAC</t>
  </si>
  <si>
    <t>Service Children</t>
  </si>
  <si>
    <t>Pupils taking a school meal Reception to Year 2</t>
  </si>
  <si>
    <t>Of those pupils how many are FSM children</t>
  </si>
  <si>
    <t>Pupil Numbers January Census (UIFSM Only)</t>
  </si>
  <si>
    <t>Pupil Premium Rates</t>
  </si>
  <si>
    <t>Funding Information Links</t>
  </si>
  <si>
    <t>DfE Pupil Premium Funding Information</t>
  </si>
  <si>
    <t>PE &amp; Sports Grant Rates</t>
  </si>
  <si>
    <t>DfE PE &amp; Sports Grant Funding Information</t>
  </si>
  <si>
    <t>Minimum</t>
  </si>
  <si>
    <t>Per Pupil Rate</t>
  </si>
  <si>
    <t>Universal Infant Free School Meals</t>
  </si>
  <si>
    <t>DfE UIFSM Grant Funding Information</t>
  </si>
  <si>
    <t>Other Funding/Income Assumptions</t>
  </si>
  <si>
    <t>Other Budget Assumptions</t>
  </si>
  <si>
    <t>Assumption</t>
  </si>
  <si>
    <t>GAG Per Pupil Uplift</t>
  </si>
  <si>
    <t>Teaching Staff Inflationary Increase</t>
  </si>
  <si>
    <t>Support Staff Inflationary Increase</t>
  </si>
  <si>
    <t>General Inflation</t>
  </si>
  <si>
    <t>Top-Slice/Central Charge</t>
  </si>
  <si>
    <t>RPA Per Pupil Rate</t>
  </si>
  <si>
    <t>Staff Churn Net Budget Impact</t>
  </si>
  <si>
    <t>Churn Factor</t>
  </si>
  <si>
    <t>2025/26</t>
  </si>
  <si>
    <t>2026/27</t>
  </si>
  <si>
    <t>2027/28</t>
  </si>
  <si>
    <t>2028/29</t>
  </si>
  <si>
    <t>Expected Churn (FTE)</t>
  </si>
  <si>
    <t>Average Cost of Staff Leavers</t>
  </si>
  <si>
    <t>Average Cost of Staff Replacements</t>
  </si>
  <si>
    <t>Budget Impact Upside/(Downside)</t>
  </si>
  <si>
    <t>School Added Calculated Funding and Applied Other Assumptions to Budget</t>
  </si>
  <si>
    <t>No</t>
  </si>
  <si>
    <t>School Have Completed Budget Checklist and Confirm Budget is Complete</t>
  </si>
  <si>
    <t>MAT Finance Team Checked School Input for Accuracy</t>
  </si>
  <si>
    <t>Funded Pupil Numbers</t>
  </si>
  <si>
    <t>Key Stage</t>
  </si>
  <si>
    <t>Nursery</t>
  </si>
  <si>
    <t>KS1</t>
  </si>
  <si>
    <t>KS2</t>
  </si>
  <si>
    <t>KS3</t>
  </si>
  <si>
    <t>KS4</t>
  </si>
  <si>
    <t>KS5</t>
  </si>
  <si>
    <t>Total</t>
  </si>
  <si>
    <t>Grant Budget Values</t>
  </si>
  <si>
    <t>Yes</t>
  </si>
  <si>
    <t>Grant</t>
  </si>
  <si>
    <t>Pupil Premium - FSM6 Primary</t>
  </si>
  <si>
    <t>Pupil Premium - FSM6 Secondary</t>
  </si>
  <si>
    <t>Pupil Premium - Previously LAC</t>
  </si>
  <si>
    <t>Pupil Premium - LAC</t>
  </si>
  <si>
    <t>Pupil Premium - Service Children</t>
  </si>
  <si>
    <t xml:space="preserve">PE and Sport Premium </t>
  </si>
  <si>
    <t>Teachers' Pay Additional Grant Reception to Year 11</t>
  </si>
  <si>
    <t>Staff Churn Budget Impact</t>
  </si>
  <si>
    <t>Assumptions Summary</t>
  </si>
  <si>
    <t>Completed By:</t>
  </si>
  <si>
    <t>Reviewed By:</t>
  </si>
  <si>
    <t>Budget Calculation/Assumption Checklist</t>
  </si>
  <si>
    <t>Target Date</t>
  </si>
  <si>
    <t>Completed Date</t>
  </si>
  <si>
    <t xml:space="preserve">Reviewed Date </t>
  </si>
  <si>
    <t>Update and understand curriculum plans/class structures to identify potential inefficiencies and additional staffing requirements</t>
  </si>
  <si>
    <t>Update projected staff changes e.g. starters/leavers, people returning from or going on parental leave, compare these to above staffing requirements to establish recruitment need/vacancies</t>
  </si>
  <si>
    <t>Understand pay uplift assumptions and ensure these are reflected in budget workings</t>
  </si>
  <si>
    <t>Ensure increments are being correctly applied including Teachers moving from main scale to upper scale</t>
  </si>
  <si>
    <t>Consider expected churn and net impact on budget e.g. x number of experienced teachers (e.g. UPS2) leaving, being replaced by x number of less experienced teachers (e.g. M2)</t>
  </si>
  <si>
    <t>Understand impact of alternative pay award assumptions on budgets via what-if planning. Consider mitigating actions</t>
  </si>
  <si>
    <t>Budget Review Checklist</t>
  </si>
  <si>
    <t>Understand year-on-year staffing FTE changes and ensure increases/decreases are in line with ICFP requirements</t>
  </si>
  <si>
    <t>Review SRM KPI's against national/Trust benchmarks and/or similar schools within the Trust</t>
  </si>
  <si>
    <t>Compare per pupil spend on all expenditure lines with other Trust schools</t>
  </si>
  <si>
    <t>Compare pupil/adult ratios for all roles with other Trust schools</t>
  </si>
  <si>
    <t>Add in your pupil numbers from your October 2024 census and where applicable your UIFSM data from the January 2025 census. Pupil numbers in future years are driven by a formula however these can be changed to reflect your latest assumptions e.g. you expect pupil numbers to decrease in the future.</t>
  </si>
  <si>
    <t>2029/30</t>
  </si>
  <si>
    <t>Consider and update pupil number assumptions for 25/26, considering LA and admissions data plus risk factors e.g. how many pupils have turned up for the open day or downloaded the prospectus. How does this compare to previous years?</t>
  </si>
  <si>
    <t>Understand non-funding calculated assumptions for 25/26 e.g. RPA, top-slice, general inflation. Ensure reflected accurately in budget workings</t>
  </si>
  <si>
    <t>Check 25/26 brought-forward balances are correct. Need to understand 24/25 outturn forecast to achieve this</t>
  </si>
  <si>
    <t>Consider and update funding assumptions for 25/26 (GAG factors, Pupil Premium, PE &amp; Sports, UIFSM, SEN, Early Years)</t>
  </si>
  <si>
    <t>Compare 25/26 draft budget to latest 24/25 outturn forecast to identify differences that should be considered</t>
  </si>
  <si>
    <t>Add in the FTE of expected staff turnover, and the average cost of those leaving and an average cost for replacement staff. The staff churn figures can be used to understand the impact on your budget of expected but still unconfirmed changes to your staffing profile. E.g. 2 UPS3 teachers leaving at an average cost of £80,000 being replaced by 2 MPS2 teachers at an average cost of £45,000.
Other assumptions should not be changed as these are defined by the MAT, but should be used when setting your budgets.</t>
  </si>
  <si>
    <t>Add in your other budget assumptions
Add in the FTE of expected staff turnover, and the average cost of those leaving and an average cost for replacement staff. The staff churn figures can be used to understand the impact on your budget of expected but still unconfirmed changes to your staffing profile. E.g. 2 UPS3 teachers leaving at an average cost of £80,000 being replaced by 2 MPS2 teachers at an average cost of £45,000.</t>
  </si>
  <si>
    <t>Completed</t>
  </si>
  <si>
    <t>Click here to join our webinar &gt;&gt;
MAT Budgeting 101: How to achieve a cohesive approach across your schools
IMP will be discussing top budgeting season tips along with an overview of how to use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</si>
</sst>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
    <numFmt numFmtId="165" formatCode="&quot;£&quot;#,##0.00"/>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sz val="11"/>
      <color theme="0"/>
      <name val="Calibri"/>
      <family val="2"/>
      <scheme val="minor"/>
    </font>
    <font>
      <b/>
      <sz val="11"/>
      <color rgb="FF002060"/>
      <name val="Calibri"/>
      <family val="2"/>
      <scheme val="minor"/>
    </font>
    <font>
      <b/>
      <sz val="11"/>
      <color rgb="FF002060"/>
      <name val="Calibri"/>
      <family val="2"/>
      <scheme val="minor"/>
    </font>
    <font>
      <sz val="11"/>
      <color rgb="FF002060"/>
      <name val="Calibri"/>
      <family val="2"/>
      <scheme val="minor"/>
    </font>
    <font>
      <b/>
      <u/>
      <sz val="14"/>
      <color rgb="FFFFFFFF"/>
      <name val="Calibri"/>
      <family val="2"/>
      <scheme val="minor"/>
    </font>
  </fonts>
  <fills count="8">
    <fill>
      <patternFill patternType="none"/>
    </fill>
    <fill>
      <patternFill patternType="gray125"/>
    </fill>
    <fill>
      <patternFill patternType="solid">
        <fgColor rgb="FFFFE1E1"/>
        <bgColor indexed="64"/>
      </patternFill>
    </fill>
    <fill>
      <patternFill patternType="solid">
        <fgColor rgb="FFA093DB"/>
        <bgColor indexed="64"/>
      </patternFill>
    </fill>
    <fill>
      <patternFill patternType="solid">
        <fgColor rgb="FFE5E5E5"/>
        <bgColor indexed="64"/>
      </patternFill>
    </fill>
    <fill>
      <patternFill patternType="solid">
        <fgColor rgb="FFFFFFFF"/>
        <bgColor indexed="64"/>
      </patternFill>
    </fill>
    <fill>
      <patternFill patternType="solid">
        <fgColor rgb="FF002060"/>
        <bgColor indexed="64"/>
      </patternFill>
    </fill>
    <fill>
      <patternFill patternType="solid">
        <fgColor rgb="FFFF5C00"/>
        <bgColor indexed="64"/>
      </patternFill>
    </fill>
  </fills>
  <borders count="16">
    <border>
      <left/>
      <right/>
      <top/>
      <bottom/>
      <diagonal/>
    </border>
    <border>
      <left style="medium">
        <color rgb="FFB2B2B2"/>
      </left>
      <right style="medium">
        <color rgb="FFB2B2B2"/>
      </right>
      <top style="medium">
        <color rgb="FFB2B2B2"/>
      </top>
      <bottom style="medium">
        <color rgb="FFB2B2B2"/>
      </bottom>
      <diagonal/>
    </border>
    <border>
      <left style="medium">
        <color rgb="FFB2B2B2"/>
      </left>
      <right/>
      <top style="medium">
        <color rgb="FFB2B2B2"/>
      </top>
      <bottom/>
      <diagonal/>
    </border>
    <border>
      <left/>
      <right/>
      <top style="medium">
        <color rgb="FFB2B2B2"/>
      </top>
      <bottom/>
      <diagonal/>
    </border>
    <border>
      <left/>
      <right style="medium">
        <color rgb="FFB2B2B2"/>
      </right>
      <top style="medium">
        <color rgb="FFB2B2B2"/>
      </top>
      <bottom/>
      <diagonal/>
    </border>
    <border>
      <left style="medium">
        <color rgb="FFB2B2B2"/>
      </left>
      <right/>
      <top/>
      <bottom/>
      <diagonal/>
    </border>
    <border>
      <left/>
      <right style="medium">
        <color rgb="FFB2B2B2"/>
      </right>
      <top/>
      <bottom/>
      <diagonal/>
    </border>
    <border>
      <left style="medium">
        <color rgb="FFB2B2B2"/>
      </left>
      <right/>
      <top/>
      <bottom style="medium">
        <color rgb="FFB2B2B2"/>
      </bottom>
      <diagonal/>
    </border>
    <border>
      <left/>
      <right/>
      <top/>
      <bottom style="medium">
        <color rgb="FFB2B2B2"/>
      </bottom>
      <diagonal/>
    </border>
    <border>
      <left/>
      <right style="medium">
        <color rgb="FFB2B2B2"/>
      </right>
      <top/>
      <bottom style="medium">
        <color rgb="FFB2B2B2"/>
      </bottom>
      <diagonal/>
    </border>
    <border>
      <left style="medium">
        <color rgb="FFB2B2B2"/>
      </left>
      <right style="medium">
        <color rgb="FFB2B2B2"/>
      </right>
      <top style="medium">
        <color rgb="FFB2B2B2"/>
      </top>
      <bottom/>
      <diagonal/>
    </border>
    <border>
      <left style="medium">
        <color rgb="FFB2B2B2"/>
      </left>
      <right style="medium">
        <color rgb="FFB2B2B2"/>
      </right>
      <top/>
      <bottom style="medium">
        <color rgb="FFB2B2B2"/>
      </bottom>
      <diagonal/>
    </border>
    <border>
      <left style="medium">
        <color rgb="FFB2B2B2"/>
      </left>
      <right/>
      <top style="medium">
        <color rgb="FFB2B2B2"/>
      </top>
      <bottom style="medium">
        <color rgb="FFB2B2B2"/>
      </bottom>
      <diagonal/>
    </border>
    <border>
      <left/>
      <right/>
      <top style="medium">
        <color rgb="FFB2B2B2"/>
      </top>
      <bottom style="medium">
        <color rgb="FFB2B2B2"/>
      </bottom>
      <diagonal/>
    </border>
    <border>
      <left/>
      <right style="medium">
        <color rgb="FFB2B2B2"/>
      </right>
      <top style="medium">
        <color rgb="FFB2B2B2"/>
      </top>
      <bottom style="medium">
        <color rgb="FFB2B2B2"/>
      </bottom>
      <diagonal/>
    </border>
    <border>
      <left style="medium">
        <color rgb="FFB2B2B2"/>
      </left>
      <right style="medium">
        <color rgb="FFB2B2B2"/>
      </right>
      <top/>
      <bottom/>
      <diagonal/>
    </border>
  </borders>
  <cellStyleXfs count="2">
    <xf numFmtId="0" fontId="0" fillId="0" borderId="0"/>
    <xf numFmtId="0" fontId="2" fillId="0" borderId="0" applyNumberFormat="0" applyFill="0" applyBorder="0" applyAlignment="0" applyProtection="0"/>
  </cellStyleXfs>
  <cellXfs count="194">
    <xf numFmtId="0" fontId="0" fillId="0" borderId="0" xfId="0"/>
    <xf numFmtId="17" fontId="1" fillId="0" borderId="0" xfId="0" applyNumberFormat="1" applyFon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0" xfId="1" applyAlignment="1">
      <alignment horizontal="center" vertical="center" wrapText="1"/>
    </xf>
    <xf numFmtId="0" fontId="2" fillId="0" borderId="0" xfId="1" applyAlignment="1">
      <alignment vertical="center" wrapText="1"/>
    </xf>
    <xf numFmtId="0" fontId="0" fillId="4" borderId="0" xfId="0" applyFill="1" applyAlignment="1">
      <alignment horizontal="center" vertical="center"/>
    </xf>
    <xf numFmtId="0" fontId="0" fillId="4" borderId="6" xfId="0" applyFill="1" applyBorder="1" applyAlignment="1">
      <alignment horizontal="center" vertical="center"/>
    </xf>
    <xf numFmtId="0" fontId="0" fillId="5" borderId="0" xfId="0" applyFill="1" applyAlignment="1">
      <alignment horizontal="center" vertical="center"/>
    </xf>
    <xf numFmtId="0" fontId="0" fillId="5" borderId="6" xfId="0" applyFill="1" applyBorder="1" applyAlignment="1">
      <alignment horizontal="center" vertical="center"/>
    </xf>
    <xf numFmtId="0" fontId="1" fillId="5" borderId="0" xfId="0" applyFont="1" applyFill="1" applyAlignment="1">
      <alignment horizontal="center" vertical="center"/>
    </xf>
    <xf numFmtId="0" fontId="1" fillId="5" borderId="6" xfId="0" applyFont="1" applyFill="1" applyBorder="1" applyAlignment="1">
      <alignment horizontal="center" vertical="center"/>
    </xf>
    <xf numFmtId="1" fontId="0" fillId="5" borderId="0" xfId="0" applyNumberFormat="1" applyFill="1" applyAlignment="1">
      <alignment horizontal="center" vertical="center"/>
    </xf>
    <xf numFmtId="1" fontId="0" fillId="5" borderId="6" xfId="0" applyNumberFormat="1"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164" fontId="0" fillId="5" borderId="0" xfId="0" applyNumberFormat="1" applyFill="1" applyAlignment="1">
      <alignment horizontal="center" vertical="center"/>
    </xf>
    <xf numFmtId="164" fontId="0" fillId="5" borderId="6" xfId="0" applyNumberFormat="1" applyFill="1" applyBorder="1" applyAlignment="1">
      <alignment horizontal="center" vertical="center"/>
    </xf>
    <xf numFmtId="164" fontId="0" fillId="5" borderId="8" xfId="0" applyNumberFormat="1" applyFill="1" applyBorder="1" applyAlignment="1">
      <alignment horizontal="center" vertical="center"/>
    </xf>
    <xf numFmtId="164" fontId="0" fillId="5" borderId="9" xfId="0" applyNumberFormat="1" applyFill="1" applyBorder="1" applyAlignment="1">
      <alignment horizontal="center" vertical="center"/>
    </xf>
    <xf numFmtId="164" fontId="0" fillId="4" borderId="3" xfId="0" applyNumberFormat="1" applyFill="1" applyBorder="1" applyAlignment="1">
      <alignment horizontal="center" vertical="center"/>
    </xf>
    <xf numFmtId="164" fontId="0" fillId="4" borderId="4" xfId="0" applyNumberFormat="1" applyFill="1" applyBorder="1" applyAlignment="1">
      <alignment horizontal="center" vertical="center"/>
    </xf>
    <xf numFmtId="164" fontId="0" fillId="4" borderId="0" xfId="0" applyNumberFormat="1" applyFill="1" applyAlignment="1">
      <alignment horizontal="center" vertical="center"/>
    </xf>
    <xf numFmtId="164" fontId="0" fillId="4" borderId="6" xfId="0" applyNumberFormat="1" applyFill="1" applyBorder="1" applyAlignment="1">
      <alignment horizontal="center" vertical="center"/>
    </xf>
    <xf numFmtId="164" fontId="0" fillId="4" borderId="8" xfId="0" applyNumberFormat="1" applyFill="1" applyBorder="1" applyAlignment="1">
      <alignment horizontal="center" vertical="center"/>
    </xf>
    <xf numFmtId="164" fontId="0" fillId="4" borderId="9" xfId="0" applyNumberForma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2" fillId="0" borderId="0" xfId="1" applyBorder="1" applyAlignment="1">
      <alignment vertical="center" wrapText="1"/>
    </xf>
    <xf numFmtId="0" fontId="0" fillId="4" borderId="3" xfId="0" applyFill="1" applyBorder="1" applyAlignment="1">
      <alignment horizontal="center" vertical="center"/>
    </xf>
    <xf numFmtId="0" fontId="0" fillId="4" borderId="4" xfId="0" applyFill="1" applyBorder="1" applyAlignment="1">
      <alignment horizontal="center" vertical="center"/>
    </xf>
    <xf numFmtId="14" fontId="0" fillId="4" borderId="0" xfId="0" applyNumberFormat="1" applyFill="1" applyAlignment="1">
      <alignment horizontal="center" vertical="center"/>
    </xf>
    <xf numFmtId="14" fontId="0" fillId="5" borderId="0" xfId="0" applyNumberFormat="1" applyFill="1" applyAlignment="1">
      <alignment horizontal="center" vertical="center"/>
    </xf>
    <xf numFmtId="14" fontId="0" fillId="5" borderId="8" xfId="0" applyNumberFormat="1" applyFill="1" applyBorder="1" applyAlignment="1">
      <alignment horizontal="center" vertical="center"/>
    </xf>
    <xf numFmtId="0" fontId="0" fillId="4" borderId="5" xfId="0" applyFill="1" applyBorder="1" applyAlignment="1">
      <alignment horizontal="left" vertical="center" wrapText="1"/>
    </xf>
    <xf numFmtId="0" fontId="0" fillId="5" borderId="5" xfId="0" applyFill="1" applyBorder="1" applyAlignment="1">
      <alignment horizontal="left" vertical="center" wrapText="1"/>
    </xf>
    <xf numFmtId="0" fontId="0" fillId="5" borderId="7" xfId="0" applyFill="1" applyBorder="1" applyAlignment="1">
      <alignment horizontal="left" vertical="center" wrapText="1"/>
    </xf>
    <xf numFmtId="0" fontId="0" fillId="4" borderId="7" xfId="0" applyFill="1" applyBorder="1" applyAlignment="1">
      <alignment horizontal="left" vertical="center" wrapText="1"/>
    </xf>
    <xf numFmtId="14" fontId="0" fillId="4" borderId="6" xfId="0" applyNumberFormat="1" applyFill="1" applyBorder="1" applyAlignment="1">
      <alignment horizontal="center" vertical="center"/>
    </xf>
    <xf numFmtId="14" fontId="0" fillId="5" borderId="6" xfId="0" applyNumberFormat="1" applyFill="1" applyBorder="1" applyAlignment="1">
      <alignment horizontal="center" vertical="center"/>
    </xf>
    <xf numFmtId="14" fontId="0" fillId="5" borderId="9" xfId="0" applyNumberFormat="1" applyFill="1" applyBorder="1" applyAlignment="1">
      <alignment horizontal="center" vertical="center"/>
    </xf>
    <xf numFmtId="14" fontId="0" fillId="4" borderId="8" xfId="0" applyNumberFormat="1" applyFill="1" applyBorder="1" applyAlignment="1">
      <alignment horizontal="center" vertical="center"/>
    </xf>
    <xf numFmtId="14" fontId="0" fillId="4" borderId="9" xfId="0" applyNumberFormat="1" applyFill="1" applyBorder="1" applyAlignment="1">
      <alignment horizontal="center" vertical="center"/>
    </xf>
    <xf numFmtId="10" fontId="0" fillId="4" borderId="6" xfId="0" applyNumberFormat="1" applyFill="1" applyBorder="1" applyAlignment="1">
      <alignment horizontal="center" vertical="center"/>
    </xf>
    <xf numFmtId="10" fontId="0" fillId="5" borderId="6" xfId="0" applyNumberFormat="1" applyFill="1" applyBorder="1" applyAlignment="1">
      <alignment horizontal="center" vertical="center"/>
    </xf>
    <xf numFmtId="2" fontId="0" fillId="4" borderId="3" xfId="0" applyNumberFormat="1" applyFill="1" applyBorder="1" applyAlignment="1">
      <alignment horizontal="center" vertical="center"/>
    </xf>
    <xf numFmtId="2" fontId="0" fillId="4" borderId="4" xfId="0" applyNumberFormat="1" applyFill="1" applyBorder="1" applyAlignment="1">
      <alignment horizontal="center" vertical="center"/>
    </xf>
    <xf numFmtId="6" fontId="0" fillId="5" borderId="0" xfId="0" applyNumberFormat="1" applyFill="1" applyAlignment="1">
      <alignment horizontal="center" vertical="center"/>
    </xf>
    <xf numFmtId="6" fontId="0" fillId="5" borderId="6" xfId="0" applyNumberFormat="1" applyFill="1" applyBorder="1" applyAlignment="1">
      <alignment horizontal="center" vertical="center"/>
    </xf>
    <xf numFmtId="6" fontId="0" fillId="4" borderId="0" xfId="0" applyNumberFormat="1" applyFill="1" applyAlignment="1">
      <alignment horizontal="center" vertical="center"/>
    </xf>
    <xf numFmtId="6" fontId="0" fillId="4" borderId="6" xfId="0" applyNumberFormat="1" applyFill="1" applyBorder="1" applyAlignment="1">
      <alignment horizontal="center" vertical="center"/>
    </xf>
    <xf numFmtId="2" fontId="0" fillId="0" borderId="0" xfId="0" applyNumberFormat="1" applyAlignment="1">
      <alignment horizontal="center" vertical="center"/>
    </xf>
    <xf numFmtId="0" fontId="2" fillId="0" borderId="0" xfId="1" applyFill="1" applyAlignment="1">
      <alignment horizontal="center" vertical="center" wrapText="1"/>
    </xf>
    <xf numFmtId="164" fontId="0" fillId="4" borderId="15" xfId="0" applyNumberFormat="1" applyFill="1" applyBorder="1" applyAlignment="1">
      <alignment horizontal="center" vertical="center" wrapText="1"/>
    </xf>
    <xf numFmtId="164" fontId="0" fillId="5" borderId="15" xfId="0" applyNumberFormat="1" applyFill="1" applyBorder="1" applyAlignment="1">
      <alignment horizontal="center" vertical="center" wrapText="1"/>
    </xf>
    <xf numFmtId="164" fontId="0" fillId="4" borderId="11" xfId="0" applyNumberFormat="1" applyFill="1" applyBorder="1" applyAlignment="1">
      <alignment horizontal="center" vertical="center" wrapText="1"/>
    </xf>
    <xf numFmtId="164" fontId="0" fillId="4" borderId="10" xfId="0" applyNumberFormat="1" applyFill="1" applyBorder="1" applyAlignment="1">
      <alignment horizontal="center" vertical="center" wrapText="1"/>
    </xf>
    <xf numFmtId="164" fontId="0" fillId="5" borderId="11" xfId="0" applyNumberFormat="1" applyFill="1" applyBorder="1" applyAlignment="1">
      <alignment horizontal="center" vertical="center" wrapText="1"/>
    </xf>
    <xf numFmtId="6" fontId="1" fillId="5" borderId="0" xfId="0" applyNumberFormat="1" applyFont="1" applyFill="1" applyAlignment="1">
      <alignment horizontal="center" vertical="center"/>
    </xf>
    <xf numFmtId="10" fontId="0" fillId="4" borderId="8" xfId="0" applyNumberFormat="1" applyFill="1" applyBorder="1" applyAlignment="1">
      <alignment horizontal="center" vertical="center"/>
    </xf>
    <xf numFmtId="10" fontId="0" fillId="4" borderId="9" xfId="0" applyNumberFormat="1" applyFill="1" applyBorder="1" applyAlignment="1">
      <alignment horizontal="center" vertical="center"/>
    </xf>
    <xf numFmtId="10" fontId="0" fillId="4" borderId="0" xfId="0" applyNumberFormat="1" applyFill="1" applyAlignment="1">
      <alignment horizontal="center" vertical="center"/>
    </xf>
    <xf numFmtId="10" fontId="0" fillId="5" borderId="0" xfId="0" applyNumberFormat="1" applyFill="1" applyAlignment="1">
      <alignment horizontal="center" vertical="center"/>
    </xf>
    <xf numFmtId="165" fontId="0" fillId="5" borderId="0" xfId="0" applyNumberFormat="1" applyFill="1" applyAlignment="1">
      <alignment horizontal="center" vertical="center"/>
    </xf>
    <xf numFmtId="10" fontId="0" fillId="4" borderId="3" xfId="0" applyNumberFormat="1" applyFill="1" applyBorder="1" applyAlignment="1">
      <alignment horizontal="center" vertical="center"/>
    </xf>
    <xf numFmtId="10" fontId="0" fillId="4" borderId="4" xfId="0" applyNumberFormat="1" applyFill="1" applyBorder="1" applyAlignment="1">
      <alignment horizontal="center" vertical="center"/>
    </xf>
    <xf numFmtId="165" fontId="0" fillId="5" borderId="6" xfId="0" applyNumberFormat="1" applyFill="1" applyBorder="1" applyAlignment="1">
      <alignment horizontal="center" vertical="center"/>
    </xf>
    <xf numFmtId="10" fontId="0" fillId="5" borderId="8" xfId="0" applyNumberFormat="1" applyFill="1" applyBorder="1" applyAlignment="1">
      <alignment horizontal="center" vertical="center"/>
    </xf>
    <xf numFmtId="10" fontId="0" fillId="5" borderId="9" xfId="0" applyNumberFormat="1" applyFill="1" applyBorder="1" applyAlignment="1">
      <alignment horizontal="center" vertical="center"/>
    </xf>
    <xf numFmtId="0" fontId="5" fillId="0" borderId="0" xfId="0" applyFont="1" applyAlignment="1">
      <alignment horizontal="center" vertical="center" wrapText="1"/>
    </xf>
    <xf numFmtId="164" fontId="0" fillId="0" borderId="0" xfId="0" applyNumberFormat="1" applyAlignment="1">
      <alignment horizontal="center" vertical="center" wrapText="1"/>
    </xf>
    <xf numFmtId="2" fontId="0" fillId="0" borderId="0" xfId="0" applyNumberFormat="1" applyAlignment="1">
      <alignment vertical="center"/>
    </xf>
    <xf numFmtId="0" fontId="0" fillId="0" borderId="0" xfId="0" applyAlignment="1">
      <alignment vertical="center"/>
    </xf>
    <xf numFmtId="0" fontId="1" fillId="0" borderId="0" xfId="0" applyFont="1" applyAlignment="1">
      <alignment horizontal="center" vertical="center"/>
    </xf>
    <xf numFmtId="0" fontId="1" fillId="4" borderId="2" xfId="0" applyFont="1" applyFill="1" applyBorder="1" applyAlignment="1">
      <alignment vertical="center"/>
    </xf>
    <xf numFmtId="0" fontId="1" fillId="5" borderId="5" xfId="0" applyFont="1" applyFill="1" applyBorder="1" applyAlignment="1">
      <alignment vertical="center"/>
    </xf>
    <xf numFmtId="0" fontId="1" fillId="4" borderId="5" xfId="0" applyFont="1" applyFill="1" applyBorder="1" applyAlignment="1">
      <alignment vertical="center"/>
    </xf>
    <xf numFmtId="0" fontId="1" fillId="4" borderId="7" xfId="0" applyFont="1" applyFill="1" applyBorder="1" applyAlignment="1">
      <alignment vertical="center"/>
    </xf>
    <xf numFmtId="0" fontId="1" fillId="5" borderId="7" xfId="0" applyFont="1" applyFill="1" applyBorder="1" applyAlignment="1">
      <alignment vertical="center"/>
    </xf>
    <xf numFmtId="0" fontId="0" fillId="4" borderId="1" xfId="0" applyFill="1" applyBorder="1" applyAlignment="1">
      <alignment vertical="center" wrapText="1"/>
    </xf>
    <xf numFmtId="0" fontId="0" fillId="4" borderId="15" xfId="0" applyFill="1" applyBorder="1" applyAlignment="1">
      <alignment vertical="center" wrapText="1"/>
    </xf>
    <xf numFmtId="0" fontId="0" fillId="5" borderId="15" xfId="0" applyFill="1" applyBorder="1" applyAlignment="1">
      <alignment vertical="center" wrapText="1"/>
    </xf>
    <xf numFmtId="0" fontId="0" fillId="4" borderId="11" xfId="0" applyFill="1" applyBorder="1" applyAlignment="1">
      <alignment vertical="center" wrapText="1"/>
    </xf>
    <xf numFmtId="0" fontId="1" fillId="0" borderId="0" xfId="0" applyFont="1" applyAlignment="1">
      <alignment vertical="center"/>
    </xf>
    <xf numFmtId="17" fontId="0" fillId="0" borderId="0" xfId="0" applyNumberFormat="1" applyAlignment="1">
      <alignment vertical="center"/>
    </xf>
    <xf numFmtId="0" fontId="0" fillId="4" borderId="0" xfId="0" applyFill="1" applyAlignment="1">
      <alignment vertical="center"/>
    </xf>
    <xf numFmtId="0" fontId="0" fillId="5" borderId="0" xfId="0" applyFill="1" applyAlignment="1">
      <alignment vertical="center"/>
    </xf>
    <xf numFmtId="0" fontId="0" fillId="5" borderId="8" xfId="0" applyFill="1" applyBorder="1" applyAlignment="1">
      <alignment vertical="center"/>
    </xf>
    <xf numFmtId="164" fontId="0" fillId="4" borderId="10" xfId="0" applyNumberFormat="1" applyFill="1" applyBorder="1" applyAlignment="1">
      <alignment horizontal="left" vertical="center"/>
    </xf>
    <xf numFmtId="164" fontId="7" fillId="5" borderId="15" xfId="0" applyNumberFormat="1" applyFont="1" applyFill="1" applyBorder="1" applyAlignment="1">
      <alignment horizontal="left" vertical="center"/>
    </xf>
    <xf numFmtId="164" fontId="0" fillId="4" borderId="15" xfId="0" applyNumberFormat="1" applyFill="1" applyBorder="1" applyAlignment="1">
      <alignment horizontal="left" vertical="center"/>
    </xf>
    <xf numFmtId="0" fontId="0" fillId="0" borderId="0" xfId="0" applyAlignment="1">
      <alignment vertical="center" wrapText="1"/>
    </xf>
    <xf numFmtId="164" fontId="0" fillId="4" borderId="11" xfId="0" applyNumberFormat="1" applyFill="1" applyBorder="1" applyAlignment="1">
      <alignment horizontal="left" vertical="center"/>
    </xf>
    <xf numFmtId="164" fontId="7" fillId="5" borderId="11" xfId="0" applyNumberFormat="1" applyFont="1" applyFill="1" applyBorder="1" applyAlignment="1">
      <alignment horizontal="left" vertical="center"/>
    </xf>
    <xf numFmtId="0" fontId="1" fillId="5" borderId="0" xfId="0" applyFont="1" applyFill="1" applyAlignment="1">
      <alignment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5" fillId="6" borderId="7" xfId="0" applyFont="1" applyFill="1" applyBorder="1" applyAlignment="1">
      <alignment vertical="center"/>
    </xf>
    <xf numFmtId="17" fontId="5" fillId="6" borderId="8" xfId="0" applyNumberFormat="1" applyFont="1" applyFill="1" applyBorder="1" applyAlignment="1">
      <alignment horizontal="center" vertical="center"/>
    </xf>
    <xf numFmtId="17" fontId="5" fillId="6" borderId="9" xfId="0" applyNumberFormat="1" applyFont="1" applyFill="1" applyBorder="1" applyAlignment="1">
      <alignment horizontal="center" vertical="center"/>
    </xf>
    <xf numFmtId="0" fontId="6" fillId="6" borderId="7" xfId="0" applyFont="1" applyFill="1" applyBorder="1" applyAlignment="1">
      <alignment vertical="center"/>
    </xf>
    <xf numFmtId="0" fontId="5" fillId="6" borderId="5" xfId="0" applyFont="1" applyFill="1" applyBorder="1" applyAlignment="1">
      <alignment vertical="center"/>
    </xf>
    <xf numFmtId="0" fontId="4" fillId="6" borderId="12" xfId="0" applyFont="1" applyFill="1" applyBorder="1" applyAlignment="1">
      <alignment horizontal="center" vertical="center"/>
    </xf>
    <xf numFmtId="0" fontId="4" fillId="6" borderId="1" xfId="0" applyFont="1" applyFill="1" applyBorder="1" applyAlignment="1">
      <alignment horizontal="left" vertical="center"/>
    </xf>
    <xf numFmtId="0" fontId="4" fillId="6" borderId="12" xfId="0" applyFont="1" applyFill="1" applyBorder="1" applyAlignment="1">
      <alignment horizontal="left" vertical="center"/>
    </xf>
    <xf numFmtId="0" fontId="5" fillId="6" borderId="12" xfId="0" applyFont="1" applyFill="1" applyBorder="1" applyAlignment="1">
      <alignment vertical="center"/>
    </xf>
    <xf numFmtId="0" fontId="5" fillId="6" borderId="13" xfId="0" applyFont="1" applyFill="1" applyBorder="1" applyAlignment="1">
      <alignment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vertical="center"/>
    </xf>
    <xf numFmtId="0" fontId="5" fillId="6" borderId="11" xfId="0" applyFont="1" applyFill="1" applyBorder="1" applyAlignment="1">
      <alignment vertical="center"/>
    </xf>
    <xf numFmtId="0" fontId="8" fillId="4" borderId="5"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9" fillId="4" borderId="5"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8" fillId="0" borderId="0" xfId="0" applyFont="1" applyAlignment="1">
      <alignment vertical="center"/>
    </xf>
    <xf numFmtId="0" fontId="10" fillId="4" borderId="15"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0" fillId="4" borderId="5" xfId="0" applyFill="1" applyBorder="1" applyAlignment="1">
      <alignment vertical="center"/>
    </xf>
    <xf numFmtId="0" fontId="0" fillId="5" borderId="5" xfId="0" applyFill="1" applyBorder="1" applyAlignment="1">
      <alignment vertical="center"/>
    </xf>
    <xf numFmtId="0" fontId="0" fillId="5" borderId="7" xfId="0" applyFill="1" applyBorder="1" applyAlignment="1">
      <alignment vertical="center"/>
    </xf>
    <xf numFmtId="0" fontId="0" fillId="4" borderId="7" xfId="0" applyFill="1" applyBorder="1" applyAlignment="1">
      <alignment vertical="center"/>
    </xf>
    <xf numFmtId="0" fontId="0" fillId="4" borderId="2" xfId="0" applyFill="1" applyBorder="1" applyAlignment="1">
      <alignment vertical="center"/>
    </xf>
    <xf numFmtId="6" fontId="0" fillId="5" borderId="8" xfId="0" applyNumberFormat="1" applyFill="1" applyBorder="1" applyAlignment="1">
      <alignment horizontal="center" vertical="center"/>
    </xf>
    <xf numFmtId="6" fontId="0" fillId="5" borderId="9" xfId="0" applyNumberFormat="1" applyFill="1" applyBorder="1" applyAlignment="1">
      <alignment horizontal="center" vertical="center"/>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5" fillId="6" borderId="6" xfId="0" applyFont="1" applyFill="1" applyBorder="1" applyAlignment="1">
      <alignment horizontal="left" vertical="center"/>
    </xf>
    <xf numFmtId="0" fontId="4" fillId="6" borderId="12" xfId="0" applyFont="1" applyFill="1" applyBorder="1" applyAlignment="1">
      <alignment horizontal="center" vertical="center"/>
    </xf>
    <xf numFmtId="0" fontId="4" fillId="6" borderId="13" xfId="0" applyFont="1" applyFill="1" applyBorder="1" applyAlignment="1">
      <alignment horizontal="center" vertical="center"/>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0" xfId="0" applyFont="1" applyFill="1" applyAlignment="1">
      <alignment horizontal="left" vertical="top" wrapText="1"/>
    </xf>
    <xf numFmtId="0" fontId="10" fillId="4" borderId="6" xfId="0" applyFont="1" applyFill="1" applyBorder="1" applyAlignment="1">
      <alignment horizontal="left" vertical="top" wrapText="1"/>
    </xf>
    <xf numFmtId="0" fontId="10" fillId="4" borderId="7" xfId="0" applyFont="1" applyFill="1" applyBorder="1" applyAlignment="1">
      <alignment horizontal="left" vertical="top" wrapText="1"/>
    </xf>
    <xf numFmtId="0" fontId="10" fillId="4" borderId="8" xfId="0" applyFont="1" applyFill="1" applyBorder="1" applyAlignment="1">
      <alignment horizontal="left" vertical="top" wrapText="1"/>
    </xf>
    <xf numFmtId="0" fontId="10" fillId="4" borderId="9" xfId="0" applyFont="1" applyFill="1" applyBorder="1" applyAlignment="1">
      <alignment horizontal="left" vertical="top"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5" fillId="6" borderId="12"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2" fillId="0" borderId="0" xfId="1" applyAlignment="1">
      <alignment horizontal="center" vertical="center" wrapText="1"/>
    </xf>
    <xf numFmtId="0" fontId="2" fillId="0" borderId="0" xfId="1" applyBorder="1" applyAlignment="1">
      <alignment horizontal="center" vertical="center" wrapText="1"/>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5"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5" fillId="6" borderId="6" xfId="0" applyFont="1" applyFill="1" applyBorder="1" applyAlignment="1">
      <alignment horizontal="left" vertical="center"/>
    </xf>
    <xf numFmtId="0" fontId="5" fillId="6" borderId="7" xfId="0" applyFont="1" applyFill="1" applyBorder="1" applyAlignment="1">
      <alignment horizontal="left" vertical="center"/>
    </xf>
    <xf numFmtId="0" fontId="5" fillId="6" borderId="8" xfId="0" applyFont="1" applyFill="1" applyBorder="1" applyAlignment="1">
      <alignment horizontal="left" vertical="center"/>
    </xf>
    <xf numFmtId="0" fontId="5" fillId="6" borderId="9" xfId="0" applyFont="1" applyFill="1" applyBorder="1" applyAlignment="1">
      <alignment horizontal="left"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1" fillId="7" borderId="2" xfId="1" applyFont="1" applyFill="1" applyBorder="1" applyAlignment="1">
      <alignment horizontal="center" vertical="center" wrapText="1"/>
    </xf>
    <xf numFmtId="0" fontId="11" fillId="7" borderId="3"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5" xfId="1" applyFont="1" applyFill="1" applyBorder="1" applyAlignment="1">
      <alignment horizontal="center" vertical="center" wrapText="1"/>
    </xf>
    <xf numFmtId="0" fontId="11" fillId="7" borderId="0" xfId="1" applyFont="1" applyFill="1" applyAlignment="1">
      <alignment horizontal="center" vertical="center" wrapText="1"/>
    </xf>
    <xf numFmtId="0" fontId="11" fillId="7" borderId="6" xfId="1" applyFont="1" applyFill="1" applyBorder="1" applyAlignment="1">
      <alignment horizontal="center" vertical="center" wrapText="1"/>
    </xf>
    <xf numFmtId="0" fontId="11" fillId="7" borderId="7" xfId="1" applyFont="1" applyFill="1" applyBorder="1" applyAlignment="1">
      <alignment horizontal="center" vertical="center" wrapText="1"/>
    </xf>
    <xf numFmtId="0" fontId="11" fillId="7" borderId="8" xfId="1" applyFont="1" applyFill="1" applyBorder="1" applyAlignment="1">
      <alignment horizontal="center" vertical="center" wrapText="1"/>
    </xf>
    <xf numFmtId="0" fontId="11" fillId="7" borderId="9" xfId="1" applyFont="1" applyFill="1" applyBorder="1" applyAlignment="1">
      <alignment horizontal="center" vertical="center" wrapText="1"/>
    </xf>
  </cellXfs>
  <cellStyles count="2">
    <cellStyle name="Hyperlink" xfId="1" builtinId="8"/>
    <cellStyle name="Normal" xfId="0" builtinId="0"/>
  </cellStyles>
  <dxfs count="5">
    <dxf>
      <fill>
        <patternFill>
          <bgColor rgb="FFE1FFE1"/>
        </patternFill>
      </fill>
    </dxf>
    <dxf>
      <fill>
        <patternFill>
          <bgColor rgb="FFFFE1E1"/>
        </patternFill>
      </fill>
    </dxf>
    <dxf>
      <fill>
        <patternFill>
          <bgColor rgb="FFE1FFE1"/>
        </patternFill>
      </fill>
    </dxf>
    <dxf>
      <fill>
        <patternFill>
          <bgColor rgb="FFFFE1E1"/>
        </patternFill>
      </fill>
    </dxf>
    <dxf>
      <fill>
        <patternFill>
          <bgColor rgb="FFE1FFE1"/>
        </patternFill>
      </fill>
    </dxf>
  </dxfs>
  <tableStyles count="0" defaultTableStyle="TableStyleMedium2" defaultPivotStyle="PivotStyleLight16"/>
  <colors>
    <mruColors>
      <color rgb="FFFFFFFF"/>
      <color rgb="FFFF5C00"/>
      <color rgb="FFB2B2B2"/>
      <color rgb="FF002060"/>
      <color rgb="FFE8640C"/>
      <color rgb="FFA093DB"/>
      <color rgb="FFE5E5E5"/>
      <color rgb="FFE1FFE1"/>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619264875841136"/>
          <c:y val="0.13865201276069997"/>
          <c:w val="0.76874458593910333"/>
          <c:h val="0.82699982174359354"/>
        </c:manualLayout>
      </c:layout>
      <c:bar3DChart>
        <c:barDir val="bar"/>
        <c:grouping val="stacked"/>
        <c:varyColors val="0"/>
        <c:ser>
          <c:idx val="0"/>
          <c:order val="0"/>
          <c:tx>
            <c:strRef>
              <c:f>Timeline!$D$4</c:f>
              <c:strCache>
                <c:ptCount val="1"/>
                <c:pt idx="0">
                  <c:v>Start Date</c:v>
                </c:pt>
              </c:strCache>
            </c:strRef>
          </c:tx>
          <c:spPr>
            <a:noFill/>
            <a:ln>
              <a:noFill/>
            </a:ln>
            <a:effectLst/>
            <a:sp3d/>
          </c:spPr>
          <c:invertIfNegative val="0"/>
          <c:cat>
            <c:strRef>
              <c:f>Timeline!$B$5:$B$15</c:f>
              <c:strCache>
                <c:ptCount val="8"/>
                <c:pt idx="0">
                  <c:v>GAG Statements Received and Input</c:v>
                </c:pt>
                <c:pt idx="1">
                  <c:v>Curriculum Plans and Staffing Structure First draft (ICFP)</c:v>
                </c:pt>
                <c:pt idx="2">
                  <c:v>Budget Preparation</c:v>
                </c:pt>
                <c:pt idx="3">
                  <c:v>First Draft Budget Local Governing Body Review</c:v>
                </c:pt>
                <c:pt idx="4">
                  <c:v>Finalisation of ICFP and Budget</c:v>
                </c:pt>
                <c:pt idx="5">
                  <c:v>Central Team Budget Review</c:v>
                </c:pt>
                <c:pt idx="6">
                  <c:v>Budget Approved by Local Governing Body</c:v>
                </c:pt>
                <c:pt idx="7">
                  <c:v>Approved Budget Submitted to the MAT</c:v>
                </c:pt>
              </c:strCache>
            </c:strRef>
          </c:cat>
          <c:val>
            <c:numRef>
              <c:f>Timeline!$D$5:$D$12</c:f>
              <c:numCache>
                <c:formatCode>m/d/yyyy</c:formatCode>
                <c:ptCount val="8"/>
                <c:pt idx="0">
                  <c:v>45717</c:v>
                </c:pt>
                <c:pt idx="1">
                  <c:v>45717</c:v>
                </c:pt>
                <c:pt idx="2">
                  <c:v>45717</c:v>
                </c:pt>
                <c:pt idx="3">
                  <c:v>45762</c:v>
                </c:pt>
                <c:pt idx="4">
                  <c:v>45778</c:v>
                </c:pt>
                <c:pt idx="5">
                  <c:v>45809</c:v>
                </c:pt>
                <c:pt idx="6">
                  <c:v>45816</c:v>
                </c:pt>
                <c:pt idx="7">
                  <c:v>45816</c:v>
                </c:pt>
              </c:numCache>
            </c:numRef>
          </c:val>
          <c:extLst>
            <c:ext xmlns:c16="http://schemas.microsoft.com/office/drawing/2014/chart" uri="{C3380CC4-5D6E-409C-BE32-E72D297353CC}">
              <c16:uniqueId val="{00000000-93D5-4AC2-A07F-AD5447F3475A}"/>
            </c:ext>
          </c:extLst>
        </c:ser>
        <c:ser>
          <c:idx val="1"/>
          <c:order val="1"/>
          <c:tx>
            <c:strRef>
              <c:f>Timeline!$F$4</c:f>
              <c:strCache>
                <c:ptCount val="1"/>
                <c:pt idx="0">
                  <c:v>Duration</c:v>
                </c:pt>
              </c:strCache>
            </c:strRef>
          </c:tx>
          <c:spPr>
            <a:solidFill>
              <a:srgbClr val="002060"/>
            </a:solidFill>
            <a:ln>
              <a:noFill/>
            </a:ln>
            <a:effectLst/>
            <a:sp3d/>
          </c:spPr>
          <c:invertIfNegative val="0"/>
          <c:cat>
            <c:strRef>
              <c:f>Timeline!$B$5:$B$15</c:f>
              <c:strCache>
                <c:ptCount val="8"/>
                <c:pt idx="0">
                  <c:v>GAG Statements Received and Input</c:v>
                </c:pt>
                <c:pt idx="1">
                  <c:v>Curriculum Plans and Staffing Structure First draft (ICFP)</c:v>
                </c:pt>
                <c:pt idx="2">
                  <c:v>Budget Preparation</c:v>
                </c:pt>
                <c:pt idx="3">
                  <c:v>First Draft Budget Local Governing Body Review</c:v>
                </c:pt>
                <c:pt idx="4">
                  <c:v>Finalisation of ICFP and Budget</c:v>
                </c:pt>
                <c:pt idx="5">
                  <c:v>Central Team Budget Review</c:v>
                </c:pt>
                <c:pt idx="6">
                  <c:v>Budget Approved by Local Governing Body</c:v>
                </c:pt>
                <c:pt idx="7">
                  <c:v>Approved Budget Submitted to the MAT</c:v>
                </c:pt>
              </c:strCache>
            </c:strRef>
          </c:cat>
          <c:val>
            <c:numRef>
              <c:f>Timeline!$F$5:$F$12</c:f>
              <c:numCache>
                <c:formatCode>General</c:formatCode>
                <c:ptCount val="8"/>
                <c:pt idx="0">
                  <c:v>14</c:v>
                </c:pt>
                <c:pt idx="1">
                  <c:v>30</c:v>
                </c:pt>
                <c:pt idx="2">
                  <c:v>60</c:v>
                </c:pt>
                <c:pt idx="3">
                  <c:v>30</c:v>
                </c:pt>
                <c:pt idx="4">
                  <c:v>30</c:v>
                </c:pt>
                <c:pt idx="5">
                  <c:v>6</c:v>
                </c:pt>
                <c:pt idx="6">
                  <c:v>7</c:v>
                </c:pt>
                <c:pt idx="7">
                  <c:v>14</c:v>
                </c:pt>
              </c:numCache>
            </c:numRef>
          </c:val>
          <c:extLst>
            <c:ext xmlns:c16="http://schemas.microsoft.com/office/drawing/2014/chart" uri="{C3380CC4-5D6E-409C-BE32-E72D297353CC}">
              <c16:uniqueId val="{00000001-93D5-4AC2-A07F-AD5447F3475A}"/>
            </c:ext>
          </c:extLst>
        </c:ser>
        <c:dLbls>
          <c:showLegendKey val="0"/>
          <c:showVal val="0"/>
          <c:showCatName val="0"/>
          <c:showSerName val="0"/>
          <c:showPercent val="0"/>
          <c:showBubbleSize val="0"/>
        </c:dLbls>
        <c:gapWidth val="150"/>
        <c:shape val="box"/>
        <c:axId val="457041327"/>
        <c:axId val="545922559"/>
        <c:axId val="0"/>
      </c:bar3DChart>
      <c:catAx>
        <c:axId val="457041327"/>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45922559"/>
        <c:crosses val="autoZero"/>
        <c:auto val="1"/>
        <c:lblAlgn val="ctr"/>
        <c:lblOffset val="100"/>
        <c:noMultiLvlLbl val="0"/>
      </c:catAx>
      <c:valAx>
        <c:axId val="545922559"/>
        <c:scaling>
          <c:orientation val="minMax"/>
          <c:min val="45717"/>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r>
                  <a:rPr lang="en-GB" sz="1100" b="1">
                    <a:solidFill>
                      <a:sysClr val="windowText" lastClr="000000"/>
                    </a:solidFill>
                  </a:rPr>
                  <a:t>Budget Setting Timeline</a:t>
                </a:r>
              </a:p>
            </c:rich>
          </c:tx>
          <c:layout>
            <c:manualLayout>
              <c:xMode val="edge"/>
              <c:yMode val="edge"/>
              <c:x val="0.39622313921989699"/>
              <c:y val="1.6697203675215194E-2"/>
            </c:manualLayout>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title>
        <c:numFmt formatCode="m/d/yyyy"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57041327"/>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rgbClr val="B2B2B2"/>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12</xdr:row>
      <xdr:rowOff>123825</xdr:rowOff>
    </xdr:from>
    <xdr:to>
      <xdr:col>2</xdr:col>
      <xdr:colOff>511962</xdr:colOff>
      <xdr:row>16</xdr:row>
      <xdr:rowOff>114300</xdr:rowOff>
    </xdr:to>
    <xdr:pic>
      <xdr:nvPicPr>
        <xdr:cNvPr id="2" name="Picture 1">
          <a:extLst>
            <a:ext uri="{FF2B5EF4-FFF2-40B4-BE49-F238E27FC236}">
              <a16:creationId xmlns:a16="http://schemas.microsoft.com/office/drawing/2014/main" id="{821958BD-3260-471B-948F-61D210DE86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238125" y="6457950"/>
          <a:ext cx="2144547"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10</xdr:row>
      <xdr:rowOff>123825</xdr:rowOff>
    </xdr:from>
    <xdr:to>
      <xdr:col>2</xdr:col>
      <xdr:colOff>515772</xdr:colOff>
      <xdr:row>14</xdr:row>
      <xdr:rowOff>114300</xdr:rowOff>
    </xdr:to>
    <xdr:pic>
      <xdr:nvPicPr>
        <xdr:cNvPr id="2" name="Picture 1">
          <a:extLst>
            <a:ext uri="{FF2B5EF4-FFF2-40B4-BE49-F238E27FC236}">
              <a16:creationId xmlns:a16="http://schemas.microsoft.com/office/drawing/2014/main" id="{7CD76755-1BA7-4869-BDFB-195E924EA5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238125" y="6457950"/>
          <a:ext cx="2144547"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514350</xdr:colOff>
      <xdr:row>12</xdr:row>
      <xdr:rowOff>133350</xdr:rowOff>
    </xdr:from>
    <xdr:to>
      <xdr:col>2</xdr:col>
      <xdr:colOff>942492</xdr:colOff>
      <xdr:row>16</xdr:row>
      <xdr:rowOff>125730</xdr:rowOff>
    </xdr:to>
    <xdr:pic>
      <xdr:nvPicPr>
        <xdr:cNvPr id="3" name="Picture 2">
          <a:extLst>
            <a:ext uri="{FF2B5EF4-FFF2-40B4-BE49-F238E27FC236}">
              <a16:creationId xmlns:a16="http://schemas.microsoft.com/office/drawing/2014/main" id="{BDADB3BC-F425-4E0D-A02C-6977FA2EC88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514350" y="2085975"/>
          <a:ext cx="2144547"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33</xdr:row>
      <xdr:rowOff>85725</xdr:rowOff>
    </xdr:from>
    <xdr:to>
      <xdr:col>1</xdr:col>
      <xdr:colOff>2058822</xdr:colOff>
      <xdr:row>37</xdr:row>
      <xdr:rowOff>76200</xdr:rowOff>
    </xdr:to>
    <xdr:pic>
      <xdr:nvPicPr>
        <xdr:cNvPr id="2" name="Picture 1">
          <a:extLst>
            <a:ext uri="{FF2B5EF4-FFF2-40B4-BE49-F238E27FC236}">
              <a16:creationId xmlns:a16="http://schemas.microsoft.com/office/drawing/2014/main" id="{47C16270-62E6-42E6-9502-2A22C361F3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161925" y="6305550"/>
          <a:ext cx="2144547"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186690</xdr:colOff>
      <xdr:row>27</xdr:row>
      <xdr:rowOff>158115</xdr:rowOff>
    </xdr:from>
    <xdr:to>
      <xdr:col>1</xdr:col>
      <xdr:colOff>2087397</xdr:colOff>
      <xdr:row>31</xdr:row>
      <xdr:rowOff>152400</xdr:rowOff>
    </xdr:to>
    <xdr:pic>
      <xdr:nvPicPr>
        <xdr:cNvPr id="2" name="Picture 1">
          <a:extLst>
            <a:ext uri="{FF2B5EF4-FFF2-40B4-BE49-F238E27FC236}">
              <a16:creationId xmlns:a16="http://schemas.microsoft.com/office/drawing/2014/main" id="{C33E1514-5B7A-4E05-BC16-F985F8418A0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186690" y="5158740"/>
          <a:ext cx="2148357" cy="7181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228600</xdr:colOff>
      <xdr:row>23</xdr:row>
      <xdr:rowOff>76200</xdr:rowOff>
    </xdr:from>
    <xdr:to>
      <xdr:col>1</xdr:col>
      <xdr:colOff>2125497</xdr:colOff>
      <xdr:row>27</xdr:row>
      <xdr:rowOff>57150</xdr:rowOff>
    </xdr:to>
    <xdr:pic>
      <xdr:nvPicPr>
        <xdr:cNvPr id="2" name="Picture 1">
          <a:extLst>
            <a:ext uri="{FF2B5EF4-FFF2-40B4-BE49-F238E27FC236}">
              <a16:creationId xmlns:a16="http://schemas.microsoft.com/office/drawing/2014/main" id="{F42D4599-0B62-4C71-BFC8-EB78B73B32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228600" y="5048250"/>
          <a:ext cx="2144547"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85724</xdr:colOff>
      <xdr:row>9</xdr:row>
      <xdr:rowOff>28576</xdr:rowOff>
    </xdr:from>
    <xdr:to>
      <xdr:col>17</xdr:col>
      <xdr:colOff>28574</xdr:colOff>
      <xdr:row>32</xdr:row>
      <xdr:rowOff>161925</xdr:rowOff>
    </xdr:to>
    <xdr:graphicFrame macro="">
      <xdr:nvGraphicFramePr>
        <xdr:cNvPr id="2" name="Chart 1">
          <a:extLst>
            <a:ext uri="{FF2B5EF4-FFF2-40B4-BE49-F238E27FC236}">
              <a16:creationId xmlns:a16="http://schemas.microsoft.com/office/drawing/2014/main" id="{F8CB0833-EE07-48DD-B0DB-00DFAF9C7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405766</xdr:colOff>
      <xdr:row>3</xdr:row>
      <xdr:rowOff>20484</xdr:rowOff>
    </xdr:from>
    <xdr:to>
      <xdr:col>18</xdr:col>
      <xdr:colOff>95286</xdr:colOff>
      <xdr:row>8</xdr:row>
      <xdr:rowOff>87630</xdr:rowOff>
    </xdr:to>
    <xdr:pic>
      <xdr:nvPicPr>
        <xdr:cNvPr id="4" name="Picture 3">
          <a:extLst>
            <a:ext uri="{FF2B5EF4-FFF2-40B4-BE49-F238E27FC236}">
              <a16:creationId xmlns:a16="http://schemas.microsoft.com/office/drawing/2014/main" id="{3D78F84A-C95B-423C-B939-96725418BD9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334" r="-1"/>
        <a:stretch/>
      </xdr:blipFill>
      <xdr:spPr>
        <a:xfrm>
          <a:off x="14531341" y="477684"/>
          <a:ext cx="3280445" cy="10672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23</xdr:row>
      <xdr:rowOff>152400</xdr:rowOff>
    </xdr:from>
    <xdr:to>
      <xdr:col>1</xdr:col>
      <xdr:colOff>2173122</xdr:colOff>
      <xdr:row>27</xdr:row>
      <xdr:rowOff>135255</xdr:rowOff>
    </xdr:to>
    <xdr:pic>
      <xdr:nvPicPr>
        <xdr:cNvPr id="7" name="Picture 6">
          <a:extLst>
            <a:ext uri="{FF2B5EF4-FFF2-40B4-BE49-F238E27FC236}">
              <a16:creationId xmlns:a16="http://schemas.microsoft.com/office/drawing/2014/main" id="{93A77F22-92F6-498D-A87D-FDB7213BB6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334" r="-1"/>
        <a:stretch/>
      </xdr:blipFill>
      <xdr:spPr>
        <a:xfrm>
          <a:off x="276225" y="7362825"/>
          <a:ext cx="2144547"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WarrenPorter\Downloads\Teachers'%20Pay%20Additional%20Grant%20(TPAG)%20Calculator%20(5).xlsx" TargetMode="External"/><Relationship Id="rId1" Type="http://schemas.openxmlformats.org/officeDocument/2006/relationships/externalLinkPath" Target="file:///C:\Users\WarrenPorter\Downloads\Teachers'%20Pay%20Additional%20Grant%20(TPAG)%20Calculator%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PAG"/>
      <sheetName val="DETAIL_School_level"/>
      <sheetName val="Teachers' Pay Additional Grant "/>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us02web.zoom.us/webinar/register/2417368739290/WN_yfdhSa-cT_OCGuiK2PR8y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ov.uk/guidance/pe-and-sport-premium-for-primary-schools" TargetMode="External"/><Relationship Id="rId7" Type="http://schemas.openxmlformats.org/officeDocument/2006/relationships/drawing" Target="../drawings/drawing5.xml"/><Relationship Id="rId2" Type="http://schemas.openxmlformats.org/officeDocument/2006/relationships/hyperlink" Target="https://www.gov.uk/guidance/pe-and-sport-premium-for-primary-schools" TargetMode="External"/><Relationship Id="rId1" Type="http://schemas.openxmlformats.org/officeDocument/2006/relationships/hyperlink" Target="https://www.gov.uk/government/publications/pupil-premium/pupil-premium" TargetMode="External"/><Relationship Id="rId6" Type="http://schemas.openxmlformats.org/officeDocument/2006/relationships/printerSettings" Target="../printerSettings/printerSettings2.bin"/><Relationship Id="rId5" Type="http://schemas.openxmlformats.org/officeDocument/2006/relationships/hyperlink" Target="https://www.gov.uk/government/publications/universal-infant-free-school-meals-uifsm-2024-to-2025" TargetMode="External"/><Relationship Id="rId4" Type="http://schemas.openxmlformats.org/officeDocument/2006/relationships/hyperlink" Target="https://www.gov.uk/government/publications/universal-infant-free-school-meals-uifsm-2023-to-2024"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AA515-4C9E-40BE-B22E-99B677FA4B87}">
  <dimension ref="B1:J12"/>
  <sheetViews>
    <sheetView showGridLines="0" tabSelected="1" workbookViewId="0">
      <selection activeCell="E7" sqref="E7"/>
    </sheetView>
  </sheetViews>
  <sheetFormatPr defaultColWidth="9.109375" defaultRowHeight="14.4" x14ac:dyDescent="0.3"/>
  <cols>
    <col min="1" max="1" width="3.6640625" style="74" customWidth="1"/>
    <col min="2" max="2" width="24.33203125" style="74" customWidth="1"/>
    <col min="3" max="3" width="133.44140625" style="74" customWidth="1"/>
    <col min="4" max="16384" width="9.109375" style="74"/>
  </cols>
  <sheetData>
    <row r="1" spans="2:10" ht="6" customHeight="1" thickBot="1" x14ac:dyDescent="0.35"/>
    <row r="2" spans="2:10" ht="86.25" customHeight="1" x14ac:dyDescent="0.3">
      <c r="B2" s="104" t="s">
        <v>0</v>
      </c>
      <c r="C2" s="126" t="s">
        <v>1</v>
      </c>
      <c r="E2" s="185" t="s">
        <v>144</v>
      </c>
      <c r="F2" s="186"/>
      <c r="G2" s="186"/>
      <c r="H2" s="186"/>
      <c r="I2" s="186"/>
      <c r="J2" s="187"/>
    </row>
    <row r="3" spans="2:10" ht="27" customHeight="1" thickBot="1" x14ac:dyDescent="0.35">
      <c r="E3" s="188"/>
      <c r="F3" s="189"/>
      <c r="G3" s="189"/>
      <c r="H3" s="189"/>
      <c r="I3" s="189"/>
      <c r="J3" s="190"/>
    </row>
    <row r="4" spans="2:10" ht="18.600000000000001" thickBot="1" x14ac:dyDescent="0.35">
      <c r="B4" s="104" t="s">
        <v>2</v>
      </c>
      <c r="C4" s="105" t="s">
        <v>3</v>
      </c>
      <c r="E4" s="188"/>
      <c r="F4" s="189"/>
      <c r="G4" s="189"/>
      <c r="H4" s="189"/>
      <c r="I4" s="189"/>
      <c r="J4" s="190"/>
    </row>
    <row r="5" spans="2:10" ht="60" customHeight="1" x14ac:dyDescent="0.3">
      <c r="B5" s="119" t="s">
        <v>4</v>
      </c>
      <c r="C5" s="123" t="s">
        <v>5</v>
      </c>
      <c r="E5" s="191"/>
      <c r="F5" s="192"/>
      <c r="G5" s="192"/>
      <c r="H5" s="192"/>
      <c r="I5" s="192"/>
      <c r="J5" s="193"/>
    </row>
    <row r="6" spans="2:10" ht="60" customHeight="1" x14ac:dyDescent="0.3">
      <c r="B6" s="120" t="s">
        <v>6</v>
      </c>
      <c r="C6" s="124" t="s">
        <v>7</v>
      </c>
    </row>
    <row r="7" spans="2:10" ht="60" customHeight="1" x14ac:dyDescent="0.3">
      <c r="B7" s="119" t="s">
        <v>8</v>
      </c>
      <c r="C7" s="123" t="s">
        <v>9</v>
      </c>
    </row>
    <row r="8" spans="2:10" ht="60" customHeight="1" x14ac:dyDescent="0.3">
      <c r="B8" s="120" t="s">
        <v>10</v>
      </c>
      <c r="C8" s="124" t="s">
        <v>11</v>
      </c>
    </row>
    <row r="9" spans="2:10" ht="60" customHeight="1" x14ac:dyDescent="0.3">
      <c r="B9" s="119" t="s">
        <v>12</v>
      </c>
      <c r="C9" s="123" t="s">
        <v>13</v>
      </c>
    </row>
    <row r="10" spans="2:10" ht="60" customHeight="1" x14ac:dyDescent="0.3">
      <c r="B10" s="120" t="s">
        <v>14</v>
      </c>
      <c r="C10" s="124" t="s">
        <v>142</v>
      </c>
    </row>
    <row r="11" spans="2:10" ht="60" customHeight="1" x14ac:dyDescent="0.3">
      <c r="B11" s="119" t="s">
        <v>15</v>
      </c>
      <c r="C11" s="123" t="s">
        <v>16</v>
      </c>
    </row>
    <row r="12" spans="2:10" ht="60" customHeight="1" x14ac:dyDescent="0.3">
      <c r="B12" s="121" t="s">
        <v>17</v>
      </c>
      <c r="C12" s="125" t="s">
        <v>18</v>
      </c>
    </row>
  </sheetData>
  <mergeCells count="1">
    <mergeCell ref="E2:J5"/>
  </mergeCells>
  <hyperlinks>
    <hyperlink ref="E2:J5" r:id="rId1" display="https://us02web.zoom.us/webinar/register/2417368739290/WN_yfdhSa-cT_OCGuiK2PR8yw" xr:uid="{E99A2A08-A578-4ADB-BCFF-89CB5126431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766F-33D0-4D17-A5B0-8F8BF5E053F8}">
  <dimension ref="B1:I10"/>
  <sheetViews>
    <sheetView showGridLines="0" showRowColHeaders="0" topLeftCell="A2" workbookViewId="0">
      <selection activeCell="G2" sqref="G2"/>
    </sheetView>
  </sheetViews>
  <sheetFormatPr defaultColWidth="9.109375" defaultRowHeight="14.4" x14ac:dyDescent="0.3"/>
  <cols>
    <col min="1" max="1" width="3.6640625" style="74" customWidth="1"/>
    <col min="2" max="2" width="24.33203125" style="74" customWidth="1"/>
    <col min="3" max="3" width="133.44140625" style="74" customWidth="1"/>
    <col min="4" max="16384" width="9.109375" style="74"/>
  </cols>
  <sheetData>
    <row r="1" spans="2:9" ht="6" customHeight="1" thickBot="1" x14ac:dyDescent="0.35"/>
    <row r="2" spans="2:9" ht="57.6" x14ac:dyDescent="0.3">
      <c r="B2" s="104" t="s">
        <v>0</v>
      </c>
      <c r="C2" s="126" t="s">
        <v>19</v>
      </c>
    </row>
    <row r="3" spans="2:9" ht="6" customHeight="1" thickBot="1" x14ac:dyDescent="0.35"/>
    <row r="4" spans="2:9" ht="18.600000000000001" thickBot="1" x14ac:dyDescent="0.35">
      <c r="B4" s="104" t="s">
        <v>2</v>
      </c>
      <c r="C4" s="105" t="s">
        <v>3</v>
      </c>
      <c r="E4" s="137" t="s">
        <v>20</v>
      </c>
      <c r="F4" s="138"/>
      <c r="G4" s="138"/>
      <c r="H4" s="138"/>
      <c r="I4" s="138"/>
    </row>
    <row r="5" spans="2:9" ht="60" customHeight="1" x14ac:dyDescent="0.3">
      <c r="B5" s="116" t="s">
        <v>8</v>
      </c>
      <c r="C5" s="123" t="s">
        <v>21</v>
      </c>
      <c r="E5" s="139" t="str">
        <f>'MAT Instructions'!C6</f>
        <v>Define the messaging around the purpose of this tool, and the instructions you want your schools to follow when using this workbook. Each set of instructions will pull through to the relevant tabs in the workbook.</v>
      </c>
      <c r="F5" s="140"/>
      <c r="G5" s="140"/>
      <c r="H5" s="140"/>
      <c r="I5" s="141"/>
    </row>
    <row r="6" spans="2:9" ht="60" customHeight="1" x14ac:dyDescent="0.3">
      <c r="B6" s="117" t="s">
        <v>10</v>
      </c>
      <c r="C6" s="124" t="s">
        <v>134</v>
      </c>
      <c r="E6" s="142"/>
      <c r="F6" s="143"/>
      <c r="G6" s="143"/>
      <c r="H6" s="143"/>
      <c r="I6" s="144"/>
    </row>
    <row r="7" spans="2:9" ht="60" customHeight="1" x14ac:dyDescent="0.3">
      <c r="B7" s="116" t="s">
        <v>12</v>
      </c>
      <c r="C7" s="123" t="s">
        <v>22</v>
      </c>
      <c r="E7" s="145"/>
      <c r="F7" s="146"/>
      <c r="G7" s="146"/>
      <c r="H7" s="146"/>
      <c r="I7" s="147"/>
    </row>
    <row r="8" spans="2:9" ht="60" customHeight="1" x14ac:dyDescent="0.3">
      <c r="B8" s="117" t="s">
        <v>14</v>
      </c>
      <c r="C8" s="124" t="s">
        <v>141</v>
      </c>
    </row>
    <row r="9" spans="2:9" ht="60" customHeight="1" x14ac:dyDescent="0.3">
      <c r="B9" s="116" t="s">
        <v>15</v>
      </c>
      <c r="C9" s="123" t="s">
        <v>23</v>
      </c>
    </row>
    <row r="10" spans="2:9" ht="60" customHeight="1" x14ac:dyDescent="0.3">
      <c r="B10" s="118" t="s">
        <v>17</v>
      </c>
      <c r="C10" s="125" t="s">
        <v>24</v>
      </c>
    </row>
  </sheetData>
  <mergeCells count="2">
    <mergeCell ref="E4:I4"/>
    <mergeCell ref="E5:I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F2EE8-4115-4849-B1AE-F13C518775ED}">
  <dimension ref="B1:R12"/>
  <sheetViews>
    <sheetView showGridLines="0" showRowColHeaders="0" workbookViewId="0">
      <selection activeCell="K20" sqref="K20"/>
    </sheetView>
  </sheetViews>
  <sheetFormatPr defaultColWidth="9.109375" defaultRowHeight="14.4" x14ac:dyDescent="0.3"/>
  <cols>
    <col min="1" max="1" width="3.6640625" style="74" customWidth="1"/>
    <col min="2" max="2" width="18" style="74" customWidth="1"/>
    <col min="3" max="3" width="37" style="74" customWidth="1"/>
    <col min="4" max="6" width="15.6640625" style="74" customWidth="1"/>
    <col min="7" max="16384" width="9.109375" style="74"/>
  </cols>
  <sheetData>
    <row r="1" spans="2:18" ht="6" customHeight="1" thickBot="1" x14ac:dyDescent="0.35"/>
    <row r="2" spans="2:18" ht="18.600000000000001" thickBot="1" x14ac:dyDescent="0.35">
      <c r="B2" s="106" t="s">
        <v>25</v>
      </c>
      <c r="C2" s="148"/>
      <c r="D2" s="149"/>
      <c r="E2" s="149"/>
      <c r="F2" s="150"/>
      <c r="H2" s="151" t="s">
        <v>6</v>
      </c>
      <c r="I2" s="152"/>
      <c r="J2" s="152"/>
      <c r="K2" s="152"/>
      <c r="L2" s="153"/>
      <c r="N2" s="151" t="s">
        <v>20</v>
      </c>
      <c r="O2" s="152"/>
      <c r="P2" s="152"/>
      <c r="Q2" s="152"/>
      <c r="R2" s="153"/>
    </row>
    <row r="3" spans="2:18" x14ac:dyDescent="0.3">
      <c r="H3" s="139" t="str">
        <f>'School Instructions'!C5</f>
        <v>This outlines the budget timeframes as defined by the MAT. Schools should not change anything in here.</v>
      </c>
      <c r="I3" s="140"/>
      <c r="J3" s="140"/>
      <c r="K3" s="140"/>
      <c r="L3" s="141"/>
      <c r="N3" s="139" t="str">
        <f>'MAT Instructions'!C7</f>
        <v>Add in your current budget plan timeline with start and end dates for each section. Note if you wish to add more items, you can copy and insert one of the rows. 
Add in the school name when creating a copy of the workbook for each school.</v>
      </c>
      <c r="O3" s="140"/>
      <c r="P3" s="140"/>
      <c r="Q3" s="140"/>
      <c r="R3" s="141"/>
    </row>
    <row r="4" spans="2:18" ht="15.6" x14ac:dyDescent="0.3">
      <c r="B4" s="107" t="s">
        <v>26</v>
      </c>
      <c r="C4" s="108"/>
      <c r="D4" s="109" t="s">
        <v>27</v>
      </c>
      <c r="E4" s="109" t="s">
        <v>28</v>
      </c>
      <c r="F4" s="110" t="s">
        <v>29</v>
      </c>
      <c r="H4" s="142"/>
      <c r="I4" s="143"/>
      <c r="J4" s="143"/>
      <c r="K4" s="143"/>
      <c r="L4" s="144"/>
      <c r="N4" s="142"/>
      <c r="O4" s="143"/>
      <c r="P4" s="143"/>
      <c r="Q4" s="143"/>
      <c r="R4" s="144"/>
    </row>
    <row r="5" spans="2:18" x14ac:dyDescent="0.3">
      <c r="B5" s="127" t="s">
        <v>30</v>
      </c>
      <c r="C5" s="87"/>
      <c r="D5" s="33">
        <v>45717</v>
      </c>
      <c r="E5" s="33">
        <v>45731</v>
      </c>
      <c r="F5" s="7">
        <f t="shared" ref="F5:F12" si="0">E5-D5</f>
        <v>14</v>
      </c>
      <c r="H5" s="142"/>
      <c r="I5" s="143"/>
      <c r="J5" s="143"/>
      <c r="K5" s="143"/>
      <c r="L5" s="144"/>
      <c r="N5" s="142"/>
      <c r="O5" s="143"/>
      <c r="P5" s="143"/>
      <c r="Q5" s="143"/>
      <c r="R5" s="144"/>
    </row>
    <row r="6" spans="2:18" x14ac:dyDescent="0.3">
      <c r="B6" s="128" t="s">
        <v>31</v>
      </c>
      <c r="C6" s="88"/>
      <c r="D6" s="34">
        <v>45717</v>
      </c>
      <c r="E6" s="34">
        <v>45747</v>
      </c>
      <c r="F6" s="9">
        <f t="shared" si="0"/>
        <v>30</v>
      </c>
      <c r="H6" s="142"/>
      <c r="I6" s="143"/>
      <c r="J6" s="143"/>
      <c r="K6" s="143"/>
      <c r="L6" s="144"/>
      <c r="N6" s="142"/>
      <c r="O6" s="143"/>
      <c r="P6" s="143"/>
      <c r="Q6" s="143"/>
      <c r="R6" s="144"/>
    </row>
    <row r="7" spans="2:18" x14ac:dyDescent="0.3">
      <c r="B7" s="127" t="s">
        <v>32</v>
      </c>
      <c r="C7" s="87"/>
      <c r="D7" s="33">
        <v>45717</v>
      </c>
      <c r="E7" s="33">
        <v>45777</v>
      </c>
      <c r="F7" s="7">
        <f t="shared" si="0"/>
        <v>60</v>
      </c>
      <c r="H7" s="142"/>
      <c r="I7" s="143"/>
      <c r="J7" s="143"/>
      <c r="K7" s="143"/>
      <c r="L7" s="144"/>
      <c r="N7" s="142"/>
      <c r="O7" s="143"/>
      <c r="P7" s="143"/>
      <c r="Q7" s="143"/>
      <c r="R7" s="144"/>
    </row>
    <row r="8" spans="2:18" x14ac:dyDescent="0.3">
      <c r="B8" s="128" t="s">
        <v>33</v>
      </c>
      <c r="C8" s="88"/>
      <c r="D8" s="34">
        <v>45762</v>
      </c>
      <c r="E8" s="34">
        <v>45792</v>
      </c>
      <c r="F8" s="9">
        <f t="shared" ref="F8" si="1">E8-D8</f>
        <v>30</v>
      </c>
      <c r="H8" s="142"/>
      <c r="I8" s="143"/>
      <c r="J8" s="143"/>
      <c r="K8" s="143"/>
      <c r="L8" s="144"/>
      <c r="N8" s="142"/>
      <c r="O8" s="143"/>
      <c r="P8" s="143"/>
      <c r="Q8" s="143"/>
      <c r="R8" s="144"/>
    </row>
    <row r="9" spans="2:18" x14ac:dyDescent="0.3">
      <c r="B9" s="127" t="s">
        <v>34</v>
      </c>
      <c r="C9" s="87"/>
      <c r="D9" s="33">
        <v>45778</v>
      </c>
      <c r="E9" s="33">
        <v>45808</v>
      </c>
      <c r="F9" s="7">
        <f t="shared" si="0"/>
        <v>30</v>
      </c>
      <c r="H9" s="142"/>
      <c r="I9" s="143"/>
      <c r="J9" s="143"/>
      <c r="K9" s="143"/>
      <c r="L9" s="144"/>
      <c r="N9" s="142"/>
      <c r="O9" s="143"/>
      <c r="P9" s="143"/>
      <c r="Q9" s="143"/>
      <c r="R9" s="144"/>
    </row>
    <row r="10" spans="2:18" x14ac:dyDescent="0.3">
      <c r="B10" s="128" t="s">
        <v>35</v>
      </c>
      <c r="C10" s="88"/>
      <c r="D10" s="34">
        <v>45809</v>
      </c>
      <c r="E10" s="34">
        <v>45815</v>
      </c>
      <c r="F10" s="9">
        <f t="shared" ref="F10" si="2">E10-D10</f>
        <v>6</v>
      </c>
      <c r="H10" s="145"/>
      <c r="I10" s="146"/>
      <c r="J10" s="146"/>
      <c r="K10" s="146"/>
      <c r="L10" s="147"/>
      <c r="N10" s="145"/>
      <c r="O10" s="146"/>
      <c r="P10" s="146"/>
      <c r="Q10" s="146"/>
      <c r="R10" s="147"/>
    </row>
    <row r="11" spans="2:18" x14ac:dyDescent="0.3">
      <c r="B11" s="127" t="s">
        <v>36</v>
      </c>
      <c r="C11" s="87"/>
      <c r="D11" s="33">
        <v>45816</v>
      </c>
      <c r="E11" s="33">
        <v>45823</v>
      </c>
      <c r="F11" s="7">
        <f t="shared" si="0"/>
        <v>7</v>
      </c>
    </row>
    <row r="12" spans="2:18" x14ac:dyDescent="0.3">
      <c r="B12" s="129" t="s">
        <v>37</v>
      </c>
      <c r="C12" s="89"/>
      <c r="D12" s="35">
        <v>45816</v>
      </c>
      <c r="E12" s="35">
        <v>45830</v>
      </c>
      <c r="F12" s="17">
        <f t="shared" si="0"/>
        <v>14</v>
      </c>
    </row>
  </sheetData>
  <mergeCells count="5">
    <mergeCell ref="C2:F2"/>
    <mergeCell ref="H2:L2"/>
    <mergeCell ref="N2:R2"/>
    <mergeCell ref="H3:L10"/>
    <mergeCell ref="N3:R10"/>
  </mergeCells>
  <dataValidations count="4">
    <dataValidation type="date" operator="equal" allowBlank="1" showInputMessage="1" showErrorMessage="1" error="Earliest possible start date is 01/03/2024" sqref="D5" xr:uid="{A0047B89-6924-458A-9BF5-5ED8AC94B780}">
      <formula1>45352</formula1>
    </dataValidation>
    <dataValidation type="date" operator="greaterThanOrEqual" allowBlank="1" showInputMessage="1" showErrorMessage="1" sqref="D12 D6:D7" xr:uid="{BE2AFF0D-2185-466C-955C-663AA3B32D72}">
      <formula1>D5</formula1>
    </dataValidation>
    <dataValidation type="date" operator="greaterThanOrEqual" allowBlank="1" showInputMessage="1" showErrorMessage="1" sqref="D8:D9 D11" xr:uid="{EB90554C-0C69-4848-B417-F3A4281E2483}">
      <formula1>D6</formula1>
    </dataValidation>
    <dataValidation type="date" operator="greaterThanOrEqual" allowBlank="1" showInputMessage="1" showErrorMessage="1" sqref="D10" xr:uid="{6A3F04FA-F236-474A-86D9-D08FAB21E0DA}">
      <formula1>D7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45531-7900-40D3-B611-9CD7EC440C27}">
  <sheetPr>
    <pageSetUpPr autoPageBreaks="0"/>
  </sheetPr>
  <dimension ref="B1:V51"/>
  <sheetViews>
    <sheetView showGridLines="0" showRowColHeaders="0" workbookViewId="0">
      <selection activeCell="M17" sqref="M17"/>
    </sheetView>
  </sheetViews>
  <sheetFormatPr defaultColWidth="9.109375" defaultRowHeight="14.4" x14ac:dyDescent="0.3"/>
  <cols>
    <col min="1" max="1" width="3.6640625" style="74" customWidth="1"/>
    <col min="2" max="2" width="43.33203125" style="74" bestFit="1" customWidth="1"/>
    <col min="3" max="8" width="10.109375" style="74" customWidth="1"/>
    <col min="9" max="9" width="3.6640625" style="74" customWidth="1"/>
    <col min="10" max="10" width="46.33203125" style="74" customWidth="1"/>
    <col min="11" max="11" width="9.109375" style="74" customWidth="1"/>
    <col min="12" max="16384" width="9.109375" style="74"/>
  </cols>
  <sheetData>
    <row r="1" spans="2:22" ht="6" customHeight="1" thickBot="1" x14ac:dyDescent="0.35"/>
    <row r="2" spans="2:22" ht="16.2" thickBot="1" x14ac:dyDescent="0.35">
      <c r="B2" s="154" t="s">
        <v>38</v>
      </c>
      <c r="C2" s="155"/>
      <c r="D2" s="155"/>
      <c r="E2" s="155"/>
      <c r="F2" s="155"/>
      <c r="G2" s="155"/>
      <c r="H2" s="156"/>
      <c r="I2" s="75"/>
      <c r="J2" s="157" t="s">
        <v>39</v>
      </c>
      <c r="K2" s="71"/>
      <c r="L2" s="151" t="s">
        <v>6</v>
      </c>
      <c r="M2" s="152"/>
      <c r="N2" s="152"/>
      <c r="O2" s="152"/>
      <c r="P2" s="153"/>
      <c r="R2" s="151" t="s">
        <v>20</v>
      </c>
      <c r="S2" s="152"/>
      <c r="T2" s="152"/>
      <c r="U2" s="152"/>
      <c r="V2" s="153"/>
    </row>
    <row r="3" spans="2:22" ht="15.6" x14ac:dyDescent="0.3">
      <c r="B3" s="102"/>
      <c r="C3" s="100">
        <v>45566</v>
      </c>
      <c r="D3" s="100">
        <v>45931</v>
      </c>
      <c r="E3" s="100">
        <v>46296</v>
      </c>
      <c r="F3" s="100">
        <v>46661</v>
      </c>
      <c r="G3" s="100">
        <v>47027</v>
      </c>
      <c r="H3" s="101">
        <v>47392</v>
      </c>
      <c r="I3" s="1"/>
      <c r="J3" s="158"/>
      <c r="K3" s="71"/>
      <c r="L3" s="139" t="str">
        <f>'School Instructions'!C6</f>
        <v>Add in your pupil numbers from your October 2024 census and where applicable your UIFSM data from the January 2025 census. Pupil numbers in future years are driven by a formula however these can be changed to reflect your latest assumptions e.g. you expect pupil numbers to decrease in the future.</v>
      </c>
      <c r="M3" s="140"/>
      <c r="N3" s="140"/>
      <c r="O3" s="140"/>
      <c r="P3" s="141"/>
      <c r="R3" s="139" t="str">
        <f>'MAT Instructions'!C8</f>
        <v>It is expected that schools populate this section of the workbook using their census information. This may be something you want to pre-populate for your schools; if so the school instructions note should be changed to make this clear.</v>
      </c>
      <c r="S3" s="140"/>
      <c r="T3" s="140"/>
      <c r="U3" s="140"/>
      <c r="V3" s="141"/>
    </row>
    <row r="4" spans="2:22" x14ac:dyDescent="0.3">
      <c r="B4" s="127" t="s">
        <v>40</v>
      </c>
      <c r="C4" s="6"/>
      <c r="D4" s="6">
        <f>C4</f>
        <v>0</v>
      </c>
      <c r="E4" s="6">
        <f t="shared" ref="E4:H4" si="0">D4</f>
        <v>0</v>
      </c>
      <c r="F4" s="6">
        <f t="shared" si="0"/>
        <v>0</v>
      </c>
      <c r="G4" s="6">
        <f t="shared" si="0"/>
        <v>0</v>
      </c>
      <c r="H4" s="7">
        <f t="shared" si="0"/>
        <v>0</v>
      </c>
      <c r="I4" s="3"/>
      <c r="J4" s="90"/>
      <c r="K4" s="72"/>
      <c r="L4" s="142"/>
      <c r="M4" s="143"/>
      <c r="N4" s="143"/>
      <c r="O4" s="143"/>
      <c r="P4" s="144"/>
      <c r="R4" s="142"/>
      <c r="S4" s="143"/>
      <c r="T4" s="143"/>
      <c r="U4" s="143"/>
      <c r="V4" s="144"/>
    </row>
    <row r="5" spans="2:22" x14ac:dyDescent="0.3">
      <c r="B5" s="128" t="s">
        <v>41</v>
      </c>
      <c r="C5" s="8"/>
      <c r="D5" s="8">
        <f>C5</f>
        <v>0</v>
      </c>
      <c r="E5" s="8">
        <f t="shared" ref="E5:H5" si="1">D5</f>
        <v>0</v>
      </c>
      <c r="F5" s="8">
        <f t="shared" si="1"/>
        <v>0</v>
      </c>
      <c r="G5" s="8">
        <f t="shared" si="1"/>
        <v>0</v>
      </c>
      <c r="H5" s="9">
        <f t="shared" si="1"/>
        <v>0</v>
      </c>
      <c r="I5" s="3"/>
      <c r="J5" s="91"/>
      <c r="K5" s="72"/>
      <c r="L5" s="142"/>
      <c r="M5" s="143"/>
      <c r="N5" s="143"/>
      <c r="O5" s="143"/>
      <c r="P5" s="144"/>
      <c r="R5" s="142"/>
      <c r="S5" s="143"/>
      <c r="T5" s="143"/>
      <c r="U5" s="143"/>
      <c r="V5" s="144"/>
    </row>
    <row r="6" spans="2:22" x14ac:dyDescent="0.3">
      <c r="B6" s="127" t="s">
        <v>42</v>
      </c>
      <c r="C6" s="6"/>
      <c r="D6" s="6">
        <f>C5</f>
        <v>0</v>
      </c>
      <c r="E6" s="6">
        <f t="shared" ref="E6:H11" si="2">D5</f>
        <v>0</v>
      </c>
      <c r="F6" s="6">
        <f t="shared" si="2"/>
        <v>0</v>
      </c>
      <c r="G6" s="6">
        <f t="shared" si="2"/>
        <v>0</v>
      </c>
      <c r="H6" s="7">
        <f t="shared" si="2"/>
        <v>0</v>
      </c>
      <c r="I6" s="3"/>
      <c r="J6" s="92"/>
      <c r="K6" s="72"/>
      <c r="L6" s="142"/>
      <c r="M6" s="143"/>
      <c r="N6" s="143"/>
      <c r="O6" s="143"/>
      <c r="P6" s="144"/>
      <c r="R6" s="142"/>
      <c r="S6" s="143"/>
      <c r="T6" s="143"/>
      <c r="U6" s="143"/>
      <c r="V6" s="144"/>
    </row>
    <row r="7" spans="2:22" x14ac:dyDescent="0.3">
      <c r="B7" s="128" t="s">
        <v>43</v>
      </c>
      <c r="C7" s="8"/>
      <c r="D7" s="8">
        <f t="shared" ref="D7:D11" si="3">C6</f>
        <v>0</v>
      </c>
      <c r="E7" s="8">
        <f t="shared" si="2"/>
        <v>0</v>
      </c>
      <c r="F7" s="8">
        <f t="shared" si="2"/>
        <v>0</v>
      </c>
      <c r="G7" s="8">
        <f t="shared" si="2"/>
        <v>0</v>
      </c>
      <c r="H7" s="9">
        <f t="shared" si="2"/>
        <v>0</v>
      </c>
      <c r="I7" s="3"/>
      <c r="J7" s="91"/>
      <c r="K7" s="72"/>
      <c r="L7" s="142"/>
      <c r="M7" s="143"/>
      <c r="N7" s="143"/>
      <c r="O7" s="143"/>
      <c r="P7" s="144"/>
      <c r="R7" s="142"/>
      <c r="S7" s="143"/>
      <c r="T7" s="143"/>
      <c r="U7" s="143"/>
      <c r="V7" s="144"/>
    </row>
    <row r="8" spans="2:22" x14ac:dyDescent="0.3">
      <c r="B8" s="127" t="s">
        <v>44</v>
      </c>
      <c r="C8" s="6"/>
      <c r="D8" s="6">
        <f t="shared" si="3"/>
        <v>0</v>
      </c>
      <c r="E8" s="6">
        <f t="shared" si="2"/>
        <v>0</v>
      </c>
      <c r="F8" s="6">
        <f t="shared" si="2"/>
        <v>0</v>
      </c>
      <c r="G8" s="6">
        <f t="shared" si="2"/>
        <v>0</v>
      </c>
      <c r="H8" s="7">
        <f t="shared" si="2"/>
        <v>0</v>
      </c>
      <c r="I8" s="3"/>
      <c r="J8" s="92"/>
      <c r="K8" s="72"/>
      <c r="L8" s="142"/>
      <c r="M8" s="143"/>
      <c r="N8" s="143"/>
      <c r="O8" s="143"/>
      <c r="P8" s="144"/>
      <c r="R8" s="142"/>
      <c r="S8" s="143"/>
      <c r="T8" s="143"/>
      <c r="U8" s="143"/>
      <c r="V8" s="144"/>
    </row>
    <row r="9" spans="2:22" x14ac:dyDescent="0.3">
      <c r="B9" s="128" t="s">
        <v>45</v>
      </c>
      <c r="C9" s="8"/>
      <c r="D9" s="8">
        <f t="shared" si="3"/>
        <v>0</v>
      </c>
      <c r="E9" s="8">
        <f t="shared" si="2"/>
        <v>0</v>
      </c>
      <c r="F9" s="8">
        <f t="shared" si="2"/>
        <v>0</v>
      </c>
      <c r="G9" s="8">
        <f t="shared" si="2"/>
        <v>0</v>
      </c>
      <c r="H9" s="9">
        <f t="shared" si="2"/>
        <v>0</v>
      </c>
      <c r="J9" s="91"/>
      <c r="L9" s="142"/>
      <c r="M9" s="143"/>
      <c r="N9" s="143"/>
      <c r="O9" s="143"/>
      <c r="P9" s="144"/>
      <c r="R9" s="142"/>
      <c r="S9" s="143"/>
      <c r="T9" s="143"/>
      <c r="U9" s="143"/>
      <c r="V9" s="144"/>
    </row>
    <row r="10" spans="2:22" ht="15.6" x14ac:dyDescent="0.3">
      <c r="B10" s="127" t="s">
        <v>46</v>
      </c>
      <c r="C10" s="6"/>
      <c r="D10" s="6">
        <f t="shared" si="3"/>
        <v>0</v>
      </c>
      <c r="E10" s="6">
        <f t="shared" si="2"/>
        <v>0</v>
      </c>
      <c r="F10" s="6">
        <f t="shared" si="2"/>
        <v>0</v>
      </c>
      <c r="G10" s="6">
        <f t="shared" si="2"/>
        <v>0</v>
      </c>
      <c r="H10" s="7">
        <f t="shared" si="2"/>
        <v>0</v>
      </c>
      <c r="J10" s="92"/>
      <c r="K10" s="71"/>
      <c r="L10" s="145"/>
      <c r="M10" s="146"/>
      <c r="N10" s="146"/>
      <c r="O10" s="146"/>
      <c r="P10" s="147"/>
      <c r="R10" s="145"/>
      <c r="S10" s="146"/>
      <c r="T10" s="146"/>
      <c r="U10" s="146"/>
      <c r="V10" s="147"/>
    </row>
    <row r="11" spans="2:22" ht="15.6" x14ac:dyDescent="0.3">
      <c r="B11" s="128" t="s">
        <v>47</v>
      </c>
      <c r="C11" s="8"/>
      <c r="D11" s="8">
        <f t="shared" si="3"/>
        <v>0</v>
      </c>
      <c r="E11" s="8">
        <f t="shared" si="2"/>
        <v>0</v>
      </c>
      <c r="F11" s="8">
        <f t="shared" si="2"/>
        <v>0</v>
      </c>
      <c r="G11" s="8">
        <f t="shared" si="2"/>
        <v>0</v>
      </c>
      <c r="H11" s="9">
        <f t="shared" si="2"/>
        <v>0</v>
      </c>
      <c r="J11" s="91"/>
      <c r="K11" s="71"/>
    </row>
    <row r="12" spans="2:22" x14ac:dyDescent="0.3">
      <c r="B12" s="127" t="s">
        <v>48</v>
      </c>
      <c r="C12" s="6"/>
      <c r="D12" s="6">
        <f>C12</f>
        <v>0</v>
      </c>
      <c r="E12" s="6">
        <f>D12</f>
        <v>0</v>
      </c>
      <c r="F12" s="6">
        <f>E12</f>
        <v>0</v>
      </c>
      <c r="G12" s="6">
        <f>E12</f>
        <v>0</v>
      </c>
      <c r="H12" s="7">
        <f>F12</f>
        <v>0</v>
      </c>
      <c r="J12" s="92"/>
      <c r="K12" s="72"/>
    </row>
    <row r="13" spans="2:22" x14ac:dyDescent="0.3">
      <c r="B13" s="128" t="s">
        <v>49</v>
      </c>
      <c r="C13" s="8"/>
      <c r="D13" s="8">
        <f t="shared" ref="D13:F18" si="4">C12</f>
        <v>0</v>
      </c>
      <c r="E13" s="8">
        <f t="shared" si="4"/>
        <v>0</v>
      </c>
      <c r="F13" s="8">
        <f t="shared" si="4"/>
        <v>0</v>
      </c>
      <c r="G13" s="8">
        <f t="shared" ref="G13:H18" si="5">E12</f>
        <v>0</v>
      </c>
      <c r="H13" s="9">
        <f t="shared" si="5"/>
        <v>0</v>
      </c>
      <c r="J13" s="91"/>
      <c r="K13" s="72"/>
    </row>
    <row r="14" spans="2:22" x14ac:dyDescent="0.3">
      <c r="B14" s="127" t="s">
        <v>50</v>
      </c>
      <c r="C14" s="6"/>
      <c r="D14" s="6">
        <f t="shared" si="4"/>
        <v>0</v>
      </c>
      <c r="E14" s="6">
        <f t="shared" si="4"/>
        <v>0</v>
      </c>
      <c r="F14" s="6">
        <f t="shared" si="4"/>
        <v>0</v>
      </c>
      <c r="G14" s="6">
        <f t="shared" si="5"/>
        <v>0</v>
      </c>
      <c r="H14" s="7">
        <f t="shared" si="5"/>
        <v>0</v>
      </c>
      <c r="J14" s="92"/>
    </row>
    <row r="15" spans="2:22" ht="15.6" x14ac:dyDescent="0.3">
      <c r="B15" s="128" t="s">
        <v>51</v>
      </c>
      <c r="C15" s="8"/>
      <c r="D15" s="8">
        <f t="shared" si="4"/>
        <v>0</v>
      </c>
      <c r="E15" s="8">
        <f t="shared" si="4"/>
        <v>0</v>
      </c>
      <c r="F15" s="8">
        <f t="shared" si="4"/>
        <v>0</v>
      </c>
      <c r="G15" s="8">
        <f t="shared" si="5"/>
        <v>0</v>
      </c>
      <c r="H15" s="9">
        <f t="shared" si="5"/>
        <v>0</v>
      </c>
      <c r="J15" s="91" t="s">
        <v>39</v>
      </c>
      <c r="K15" s="71"/>
    </row>
    <row r="16" spans="2:22" ht="15.6" x14ac:dyDescent="0.3">
      <c r="B16" s="127" t="s">
        <v>52</v>
      </c>
      <c r="C16" s="6"/>
      <c r="D16" s="6">
        <f t="shared" si="4"/>
        <v>0</v>
      </c>
      <c r="E16" s="6">
        <f t="shared" si="4"/>
        <v>0</v>
      </c>
      <c r="F16" s="6">
        <f t="shared" si="4"/>
        <v>0</v>
      </c>
      <c r="G16" s="6">
        <f t="shared" si="5"/>
        <v>0</v>
      </c>
      <c r="H16" s="7">
        <f t="shared" si="5"/>
        <v>0</v>
      </c>
      <c r="J16" s="92"/>
      <c r="K16" s="71"/>
    </row>
    <row r="17" spans="2:11" x14ac:dyDescent="0.3">
      <c r="B17" s="128" t="s">
        <v>53</v>
      </c>
      <c r="C17" s="8"/>
      <c r="D17" s="8">
        <f t="shared" si="4"/>
        <v>0</v>
      </c>
      <c r="E17" s="8">
        <f t="shared" si="4"/>
        <v>0</v>
      </c>
      <c r="F17" s="8">
        <f t="shared" si="4"/>
        <v>0</v>
      </c>
      <c r="G17" s="8">
        <f t="shared" si="5"/>
        <v>0</v>
      </c>
      <c r="H17" s="9">
        <f t="shared" si="5"/>
        <v>0</v>
      </c>
      <c r="J17" s="91"/>
      <c r="K17" s="93"/>
    </row>
    <row r="18" spans="2:11" x14ac:dyDescent="0.3">
      <c r="B18" s="127" t="s">
        <v>54</v>
      </c>
      <c r="C18" s="6"/>
      <c r="D18" s="6">
        <f t="shared" si="4"/>
        <v>0</v>
      </c>
      <c r="E18" s="6">
        <f t="shared" si="4"/>
        <v>0</v>
      </c>
      <c r="F18" s="6">
        <f t="shared" si="4"/>
        <v>0</v>
      </c>
      <c r="G18" s="6">
        <f t="shared" si="5"/>
        <v>0</v>
      </c>
      <c r="H18" s="7">
        <f t="shared" si="5"/>
        <v>0</v>
      </c>
      <c r="J18" s="92"/>
    </row>
    <row r="19" spans="2:11" ht="15.6" x14ac:dyDescent="0.3">
      <c r="B19" s="128" t="s">
        <v>55</v>
      </c>
      <c r="C19" s="10">
        <f t="shared" ref="C19:H19" si="6">SUM(C4:C18)</f>
        <v>0</v>
      </c>
      <c r="D19" s="10">
        <f t="shared" si="6"/>
        <v>0</v>
      </c>
      <c r="E19" s="10">
        <f t="shared" si="6"/>
        <v>0</v>
      </c>
      <c r="F19" s="10">
        <f t="shared" si="6"/>
        <v>0</v>
      </c>
      <c r="G19" s="10">
        <f t="shared" si="6"/>
        <v>0</v>
      </c>
      <c r="H19" s="11">
        <f t="shared" si="6"/>
        <v>0</v>
      </c>
      <c r="J19" s="91" t="s">
        <v>39</v>
      </c>
      <c r="K19" s="71"/>
    </row>
    <row r="20" spans="2:11" ht="15.6" x14ac:dyDescent="0.3">
      <c r="B20" s="127"/>
      <c r="C20" s="6"/>
      <c r="D20" s="6"/>
      <c r="E20" s="6"/>
      <c r="F20" s="6"/>
      <c r="G20" s="6"/>
      <c r="H20" s="7"/>
      <c r="J20" s="92"/>
      <c r="K20" s="71"/>
    </row>
    <row r="21" spans="2:11" x14ac:dyDescent="0.3">
      <c r="B21" s="128" t="s">
        <v>56</v>
      </c>
      <c r="C21" s="8"/>
      <c r="D21" s="12" t="str">
        <f>IFERROR(ROUND(SUM(D5:D11)/SUM(C5:C11)*C21,0),"")</f>
        <v/>
      </c>
      <c r="E21" s="12" t="str">
        <f t="shared" ref="E21:H21" si="7">IFERROR(ROUND(SUM(E5:E11)/SUM(D5:D11)*D21,0),"")</f>
        <v/>
      </c>
      <c r="F21" s="12" t="str">
        <f t="shared" si="7"/>
        <v/>
      </c>
      <c r="G21" s="12" t="str">
        <f t="shared" si="7"/>
        <v/>
      </c>
      <c r="H21" s="13" t="str">
        <f t="shared" si="7"/>
        <v/>
      </c>
      <c r="J21" s="91"/>
      <c r="K21" s="93"/>
    </row>
    <row r="22" spans="2:11" x14ac:dyDescent="0.3">
      <c r="B22" s="127" t="s">
        <v>57</v>
      </c>
      <c r="C22" s="6"/>
      <c r="D22" s="6" t="str">
        <f>IFERROR(ROUND(SUM(D12:D16)/SUM(C12:C16)*C22,0),"")</f>
        <v/>
      </c>
      <c r="E22" s="6" t="str">
        <f t="shared" ref="E22:H22" si="8">IFERROR(ROUND(SUM(E12:E16)/SUM(D12:D16)*D22,0),"")</f>
        <v/>
      </c>
      <c r="F22" s="6" t="str">
        <f t="shared" si="8"/>
        <v/>
      </c>
      <c r="G22" s="6" t="str">
        <f t="shared" si="8"/>
        <v/>
      </c>
      <c r="H22" s="7" t="str">
        <f t="shared" si="8"/>
        <v/>
      </c>
      <c r="J22" s="92"/>
      <c r="K22" s="93"/>
    </row>
    <row r="23" spans="2:11" x14ac:dyDescent="0.3">
      <c r="B23" s="128" t="s">
        <v>58</v>
      </c>
      <c r="C23" s="8"/>
      <c r="D23" s="8" t="str">
        <f>IFERROR(ROUND(D19/C19*C23,0),"")</f>
        <v/>
      </c>
      <c r="E23" s="8" t="str">
        <f t="shared" ref="E23:H23" si="9">IFERROR(ROUND(E19/D19*D23,0),"")</f>
        <v/>
      </c>
      <c r="F23" s="8" t="str">
        <f t="shared" si="9"/>
        <v/>
      </c>
      <c r="G23" s="8" t="str">
        <f t="shared" si="9"/>
        <v/>
      </c>
      <c r="H23" s="9" t="str">
        <f t="shared" si="9"/>
        <v/>
      </c>
      <c r="J23" s="91"/>
      <c r="K23" s="93"/>
    </row>
    <row r="24" spans="2:11" x14ac:dyDescent="0.3">
      <c r="B24" s="127" t="s">
        <v>59</v>
      </c>
      <c r="C24" s="6"/>
      <c r="D24" s="6" t="str">
        <f>IFERROR(ROUND(D19/C19*C24,0),"")</f>
        <v/>
      </c>
      <c r="E24" s="6" t="str">
        <f t="shared" ref="E24:H24" si="10">IFERROR(ROUND(E19/D19*D24,0),"")</f>
        <v/>
      </c>
      <c r="F24" s="6" t="str">
        <f t="shared" si="10"/>
        <v/>
      </c>
      <c r="G24" s="6" t="str">
        <f t="shared" si="10"/>
        <v/>
      </c>
      <c r="H24" s="7" t="str">
        <f t="shared" si="10"/>
        <v/>
      </c>
      <c r="J24" s="92"/>
      <c r="K24" s="93"/>
    </row>
    <row r="25" spans="2:11" x14ac:dyDescent="0.3">
      <c r="B25" s="128" t="s">
        <v>60</v>
      </c>
      <c r="C25" s="8"/>
      <c r="D25" s="8" t="str">
        <f>IFERROR(ROUND(D19/C19*C25,0),"")</f>
        <v/>
      </c>
      <c r="E25" s="8" t="str">
        <f t="shared" ref="E25:H25" si="11">IFERROR(ROUND(E19/D19*D25,0),"")</f>
        <v/>
      </c>
      <c r="F25" s="8" t="str">
        <f t="shared" si="11"/>
        <v/>
      </c>
      <c r="G25" s="8" t="str">
        <f t="shared" si="11"/>
        <v/>
      </c>
      <c r="H25" s="9" t="str">
        <f t="shared" si="11"/>
        <v/>
      </c>
      <c r="J25" s="91"/>
      <c r="K25" s="93"/>
    </row>
    <row r="26" spans="2:11" x14ac:dyDescent="0.3">
      <c r="B26" s="127"/>
      <c r="C26" s="6"/>
      <c r="D26" s="6"/>
      <c r="E26" s="6"/>
      <c r="F26" s="6"/>
      <c r="G26" s="6"/>
      <c r="H26" s="7"/>
      <c r="J26" s="92"/>
      <c r="K26" s="93"/>
    </row>
    <row r="27" spans="2:11" x14ac:dyDescent="0.3">
      <c r="B27" s="128" t="s">
        <v>61</v>
      </c>
      <c r="C27" s="8"/>
      <c r="D27" s="8" t="str">
        <f>IFERROR(ROUND(SUM(D5:D7)/SUM(C5:C7)*C27,0),"")</f>
        <v/>
      </c>
      <c r="E27" s="8" t="str">
        <f t="shared" ref="E27:H27" si="12">IFERROR(ROUND(SUM(E5:E7)/SUM(D5:D7)*D27,0),"")</f>
        <v/>
      </c>
      <c r="F27" s="8" t="str">
        <f t="shared" si="12"/>
        <v/>
      </c>
      <c r="G27" s="8" t="str">
        <f t="shared" si="12"/>
        <v/>
      </c>
      <c r="H27" s="9" t="str">
        <f t="shared" si="12"/>
        <v/>
      </c>
      <c r="J27" s="91"/>
      <c r="K27" s="93"/>
    </row>
    <row r="28" spans="2:11" x14ac:dyDescent="0.3">
      <c r="B28" s="130" t="s">
        <v>62</v>
      </c>
      <c r="C28" s="14"/>
      <c r="D28" s="14" t="str">
        <f>IFERROR(ROUND(SUM(D5:D7)/SUM(C5:C7)*C28,0),"")</f>
        <v/>
      </c>
      <c r="E28" s="14" t="str">
        <f t="shared" ref="E28:H28" si="13">IFERROR(ROUND(SUM(E5:E7)/SUM(D5:D7)*D28,0),"")</f>
        <v/>
      </c>
      <c r="F28" s="14" t="str">
        <f t="shared" si="13"/>
        <v/>
      </c>
      <c r="G28" s="14" t="str">
        <f t="shared" si="13"/>
        <v/>
      </c>
      <c r="H28" s="15" t="str">
        <f t="shared" si="13"/>
        <v/>
      </c>
      <c r="J28" s="94"/>
    </row>
    <row r="29" spans="2:11" ht="16.2" thickBot="1" x14ac:dyDescent="0.35">
      <c r="K29" s="71"/>
    </row>
    <row r="30" spans="2:11" ht="15.6" x14ac:dyDescent="0.3">
      <c r="B30" s="154" t="s">
        <v>63</v>
      </c>
      <c r="C30" s="155"/>
      <c r="D30" s="155"/>
      <c r="E30" s="155"/>
      <c r="F30" s="155"/>
      <c r="G30" s="155"/>
      <c r="H30" s="156"/>
      <c r="J30" s="159" t="s">
        <v>39</v>
      </c>
      <c r="K30" s="71"/>
    </row>
    <row r="31" spans="2:11" ht="15.6" x14ac:dyDescent="0.3">
      <c r="B31" s="102"/>
      <c r="C31" s="100">
        <v>45658</v>
      </c>
      <c r="D31" s="100">
        <v>46023</v>
      </c>
      <c r="E31" s="100">
        <v>46388</v>
      </c>
      <c r="F31" s="100">
        <v>46753</v>
      </c>
      <c r="G31" s="100">
        <v>47119</v>
      </c>
      <c r="H31" s="101">
        <v>47484</v>
      </c>
      <c r="J31" s="160"/>
      <c r="K31" s="93"/>
    </row>
    <row r="32" spans="2:11" x14ac:dyDescent="0.3">
      <c r="B32" s="127" t="s">
        <v>61</v>
      </c>
      <c r="C32" s="6"/>
      <c r="D32" s="6" t="str">
        <f>IFERROR(ROUND(SUM(D5:D7)/SUM(C5:C7)*C32,0),"")</f>
        <v/>
      </c>
      <c r="E32" s="6" t="str">
        <f t="shared" ref="E32:H32" si="14">IFERROR(ROUND(SUM(E5:E7)/SUM(D5:D7)*D32,0),"")</f>
        <v/>
      </c>
      <c r="F32" s="6" t="str">
        <f t="shared" si="14"/>
        <v/>
      </c>
      <c r="G32" s="6" t="str">
        <f t="shared" si="14"/>
        <v/>
      </c>
      <c r="H32" s="7" t="str">
        <f t="shared" si="14"/>
        <v/>
      </c>
      <c r="J32" s="90"/>
      <c r="K32" s="93"/>
    </row>
    <row r="33" spans="2:11" x14ac:dyDescent="0.3">
      <c r="B33" s="129" t="s">
        <v>62</v>
      </c>
      <c r="C33" s="16"/>
      <c r="D33" s="16" t="str">
        <f>IFERROR(ROUND(SUM(D5:D7)/SUM(C5:C7)*C33,0),"")</f>
        <v/>
      </c>
      <c r="E33" s="16" t="str">
        <f t="shared" ref="E33:H33" si="15">IFERROR(ROUND(SUM(E5:E7)/SUM(D5:D7)*D33,0),"")</f>
        <v/>
      </c>
      <c r="F33" s="16" t="str">
        <f t="shared" si="15"/>
        <v/>
      </c>
      <c r="G33" s="16" t="str">
        <f t="shared" si="15"/>
        <v/>
      </c>
      <c r="H33" s="17" t="str">
        <f t="shared" si="15"/>
        <v/>
      </c>
      <c r="J33" s="95"/>
      <c r="K33" s="93"/>
    </row>
    <row r="34" spans="2:11" x14ac:dyDescent="0.3">
      <c r="K34" s="93"/>
    </row>
    <row r="48" spans="2:11" x14ac:dyDescent="0.3">
      <c r="I48" s="86"/>
      <c r="J48" s="86"/>
      <c r="K48" s="86"/>
    </row>
    <row r="50" spans="9:11" x14ac:dyDescent="0.3">
      <c r="I50" s="73"/>
      <c r="J50" s="73"/>
      <c r="K50" s="73"/>
    </row>
    <row r="51" spans="9:11" x14ac:dyDescent="0.3">
      <c r="I51" s="73"/>
      <c r="J51" s="73"/>
      <c r="K51" s="73"/>
    </row>
  </sheetData>
  <mergeCells count="8">
    <mergeCell ref="B2:H2"/>
    <mergeCell ref="B30:H30"/>
    <mergeCell ref="L2:P2"/>
    <mergeCell ref="R2:V2"/>
    <mergeCell ref="L3:P10"/>
    <mergeCell ref="R3:V10"/>
    <mergeCell ref="J2:J3"/>
    <mergeCell ref="J30:J31"/>
  </mergeCells>
  <phoneticPr fontId="3" type="noConversion"/>
  <conditionalFormatting sqref="D4:H28 D32:H33">
    <cfRule type="expression" dxfId="4" priority="2">
      <formula>D4&gt;C4</formula>
    </cfRule>
    <cfRule type="expression" dxfId="3" priority="3">
      <formula>D4&lt;C4</formula>
    </cfRule>
  </conditionalFormatting>
  <pageMargins left="0.7" right="0.7" top="0.75" bottom="0.75" header="0.3" footer="0.3"/>
  <pageSetup scale="83" orientation="portrait" r:id="rId1"/>
  <ignoredErrors>
    <ignoredError sqref="H13:H19 D13:F14 C17:F19 D15:F15 D27:D28 D32:D33 D21:D22 D16:F16" formulaRange="1"/>
    <ignoredError sqref="D12:F12 H12" formula="1" formulaRange="1"/>
    <ignoredError sqref="G12"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4E6C4-305A-4D33-B03B-391101004FCE}">
  <sheetPr>
    <pageSetUpPr autoPageBreaks="0"/>
  </sheetPr>
  <dimension ref="B1:X41"/>
  <sheetViews>
    <sheetView showGridLines="0" showRowColHeaders="0" workbookViewId="0">
      <selection activeCell="M23" sqref="M23"/>
    </sheetView>
  </sheetViews>
  <sheetFormatPr defaultColWidth="9.109375" defaultRowHeight="14.4" x14ac:dyDescent="0.3"/>
  <cols>
    <col min="1" max="1" width="3.6640625" style="74" customWidth="1"/>
    <col min="2" max="2" width="32.44140625" style="74" customWidth="1"/>
    <col min="3" max="8" width="10.109375" style="74" customWidth="1"/>
    <col min="9" max="9" width="3.6640625" style="74" customWidth="1"/>
    <col min="10" max="10" width="46.33203125" style="74" customWidth="1"/>
    <col min="11" max="11" width="3.6640625" style="74" customWidth="1"/>
    <col min="12" max="12" width="26.44140625" style="74" customWidth="1"/>
    <col min="13" max="16384" width="9.109375" style="74"/>
  </cols>
  <sheetData>
    <row r="1" spans="2:24" ht="6" customHeight="1" thickBot="1" x14ac:dyDescent="0.35"/>
    <row r="2" spans="2:24" ht="15" customHeight="1" thickBot="1" x14ac:dyDescent="0.35">
      <c r="B2" s="154" t="s">
        <v>64</v>
      </c>
      <c r="C2" s="155"/>
      <c r="D2" s="155"/>
      <c r="E2" s="155"/>
      <c r="F2" s="155"/>
      <c r="G2" s="155"/>
      <c r="H2" s="156"/>
      <c r="I2" s="75"/>
      <c r="J2" s="159" t="s">
        <v>39</v>
      </c>
      <c r="K2" s="75"/>
      <c r="L2" s="163" t="s">
        <v>65</v>
      </c>
      <c r="N2" s="151" t="s">
        <v>6</v>
      </c>
      <c r="O2" s="152"/>
      <c r="P2" s="152"/>
      <c r="Q2" s="152"/>
      <c r="R2" s="153"/>
      <c r="T2" s="151" t="s">
        <v>20</v>
      </c>
      <c r="U2" s="152"/>
      <c r="V2" s="152"/>
      <c r="W2" s="152"/>
      <c r="X2" s="153"/>
    </row>
    <row r="3" spans="2:24" ht="15.6" x14ac:dyDescent="0.3">
      <c r="B3" s="99"/>
      <c r="C3" s="100">
        <v>45748</v>
      </c>
      <c r="D3" s="100">
        <v>46113</v>
      </c>
      <c r="E3" s="100">
        <v>46478</v>
      </c>
      <c r="F3" s="100">
        <v>46844</v>
      </c>
      <c r="G3" s="100">
        <v>47209</v>
      </c>
      <c r="H3" s="101">
        <v>47574</v>
      </c>
      <c r="I3" s="1"/>
      <c r="J3" s="160"/>
      <c r="K3" s="1"/>
      <c r="L3" s="164"/>
      <c r="N3" s="139" t="str">
        <f>'School Instructions'!C7</f>
        <v>This outlines the funding assumptions as defined by the MAT. Schools should not change anything in here but use these assumptions when creating their budget.</v>
      </c>
      <c r="O3" s="140"/>
      <c r="P3" s="140"/>
      <c r="Q3" s="140"/>
      <c r="R3" s="141"/>
      <c r="T3" s="139" t="str">
        <f>'MAT Instructions'!C9</f>
        <v>Funding rates are pre-populated using the latest available rates from the DfE. All of these funding amounts roll forward into future years at the same rate, however these can be amended as per your latest assumptions. Funding rates and assumptions should be defined by the MAT to ensure a consistent approach to budget setting.</v>
      </c>
      <c r="U3" s="140"/>
      <c r="V3" s="140"/>
      <c r="W3" s="140"/>
      <c r="X3" s="141"/>
    </row>
    <row r="4" spans="2:24" x14ac:dyDescent="0.3">
      <c r="B4" s="131" t="s">
        <v>56</v>
      </c>
      <c r="C4" s="22">
        <v>1480</v>
      </c>
      <c r="D4" s="22">
        <f t="shared" ref="D4:H8" si="0">C4</f>
        <v>1480</v>
      </c>
      <c r="E4" s="22">
        <f t="shared" si="0"/>
        <v>1480</v>
      </c>
      <c r="F4" s="22">
        <f t="shared" si="0"/>
        <v>1480</v>
      </c>
      <c r="G4" s="22">
        <f t="shared" si="0"/>
        <v>1480</v>
      </c>
      <c r="H4" s="23">
        <f t="shared" si="0"/>
        <v>1480</v>
      </c>
      <c r="I4" s="3"/>
      <c r="J4" s="55"/>
      <c r="K4" s="3"/>
      <c r="L4" s="30"/>
      <c r="N4" s="142"/>
      <c r="O4" s="143"/>
      <c r="P4" s="143"/>
      <c r="Q4" s="143"/>
      <c r="R4" s="144"/>
      <c r="T4" s="142"/>
      <c r="U4" s="143"/>
      <c r="V4" s="143"/>
      <c r="W4" s="143"/>
      <c r="X4" s="144"/>
    </row>
    <row r="5" spans="2:24" x14ac:dyDescent="0.3">
      <c r="B5" s="128" t="s">
        <v>57</v>
      </c>
      <c r="C5" s="18">
        <v>1050</v>
      </c>
      <c r="D5" s="18">
        <f t="shared" si="0"/>
        <v>1050</v>
      </c>
      <c r="E5" s="18">
        <f t="shared" si="0"/>
        <v>1050</v>
      </c>
      <c r="F5" s="18">
        <f t="shared" si="0"/>
        <v>1050</v>
      </c>
      <c r="G5" s="18">
        <f t="shared" si="0"/>
        <v>1050</v>
      </c>
      <c r="H5" s="19">
        <f t="shared" si="0"/>
        <v>1050</v>
      </c>
      <c r="I5" s="3"/>
      <c r="J5" s="56"/>
      <c r="K5" s="3"/>
      <c r="L5" s="162" t="s">
        <v>66</v>
      </c>
      <c r="N5" s="142"/>
      <c r="O5" s="143"/>
      <c r="P5" s="143"/>
      <c r="Q5" s="143"/>
      <c r="R5" s="144"/>
      <c r="T5" s="142"/>
      <c r="U5" s="143"/>
      <c r="V5" s="143"/>
      <c r="W5" s="143"/>
      <c r="X5" s="144"/>
    </row>
    <row r="6" spans="2:24" x14ac:dyDescent="0.3">
      <c r="B6" s="127" t="s">
        <v>58</v>
      </c>
      <c r="C6" s="24">
        <v>2570</v>
      </c>
      <c r="D6" s="24">
        <f t="shared" si="0"/>
        <v>2570</v>
      </c>
      <c r="E6" s="24">
        <f t="shared" si="0"/>
        <v>2570</v>
      </c>
      <c r="F6" s="24">
        <f t="shared" si="0"/>
        <v>2570</v>
      </c>
      <c r="G6" s="24">
        <f t="shared" si="0"/>
        <v>2570</v>
      </c>
      <c r="H6" s="25">
        <f t="shared" si="0"/>
        <v>2570</v>
      </c>
      <c r="I6" s="3"/>
      <c r="J6" s="55"/>
      <c r="K6" s="3"/>
      <c r="L6" s="162"/>
      <c r="N6" s="142"/>
      <c r="O6" s="143"/>
      <c r="P6" s="143"/>
      <c r="Q6" s="143"/>
      <c r="R6" s="144"/>
      <c r="T6" s="142"/>
      <c r="U6" s="143"/>
      <c r="V6" s="143"/>
      <c r="W6" s="143"/>
      <c r="X6" s="144"/>
    </row>
    <row r="7" spans="2:24" x14ac:dyDescent="0.3">
      <c r="B7" s="128" t="s">
        <v>59</v>
      </c>
      <c r="C7" s="18">
        <v>2570</v>
      </c>
      <c r="D7" s="18">
        <f t="shared" si="0"/>
        <v>2570</v>
      </c>
      <c r="E7" s="18">
        <f t="shared" si="0"/>
        <v>2570</v>
      </c>
      <c r="F7" s="18">
        <f t="shared" si="0"/>
        <v>2570</v>
      </c>
      <c r="G7" s="18">
        <f t="shared" si="0"/>
        <v>2570</v>
      </c>
      <c r="H7" s="19">
        <f t="shared" si="0"/>
        <v>2570</v>
      </c>
      <c r="I7" s="3"/>
      <c r="J7" s="56"/>
      <c r="K7" s="3"/>
      <c r="L7" s="162"/>
      <c r="N7" s="142"/>
      <c r="O7" s="143"/>
      <c r="P7" s="143"/>
      <c r="Q7" s="143"/>
      <c r="R7" s="144"/>
      <c r="T7" s="142"/>
      <c r="U7" s="143"/>
      <c r="V7" s="143"/>
      <c r="W7" s="143"/>
      <c r="X7" s="144"/>
    </row>
    <row r="8" spans="2:24" x14ac:dyDescent="0.3">
      <c r="B8" s="130" t="s">
        <v>60</v>
      </c>
      <c r="C8" s="26">
        <v>340</v>
      </c>
      <c r="D8" s="26">
        <f t="shared" si="0"/>
        <v>340</v>
      </c>
      <c r="E8" s="26">
        <f t="shared" si="0"/>
        <v>340</v>
      </c>
      <c r="F8" s="26">
        <f t="shared" si="0"/>
        <v>340</v>
      </c>
      <c r="G8" s="26">
        <f t="shared" si="0"/>
        <v>340</v>
      </c>
      <c r="H8" s="27">
        <f t="shared" si="0"/>
        <v>340</v>
      </c>
      <c r="I8" s="3"/>
      <c r="J8" s="57"/>
      <c r="K8" s="3"/>
      <c r="L8" s="162"/>
      <c r="N8" s="142"/>
      <c r="O8" s="143"/>
      <c r="P8" s="143"/>
      <c r="Q8" s="143"/>
      <c r="R8" s="144"/>
      <c r="T8" s="142"/>
      <c r="U8" s="143"/>
      <c r="V8" s="143"/>
      <c r="W8" s="143"/>
      <c r="X8" s="144"/>
    </row>
    <row r="9" spans="2:24" x14ac:dyDescent="0.3">
      <c r="N9" s="142"/>
      <c r="O9" s="143"/>
      <c r="P9" s="143"/>
      <c r="Q9" s="143"/>
      <c r="R9" s="144"/>
      <c r="T9" s="142"/>
      <c r="U9" s="143"/>
      <c r="V9" s="143"/>
      <c r="W9" s="143"/>
      <c r="X9" s="144"/>
    </row>
    <row r="10" spans="2:24" ht="15.6" x14ac:dyDescent="0.3">
      <c r="B10" s="154" t="s">
        <v>67</v>
      </c>
      <c r="C10" s="155"/>
      <c r="D10" s="155"/>
      <c r="E10" s="155"/>
      <c r="F10" s="155"/>
      <c r="G10" s="156"/>
      <c r="J10" s="159" t="s">
        <v>39</v>
      </c>
      <c r="L10" s="161" t="s">
        <v>68</v>
      </c>
      <c r="N10" s="145"/>
      <c r="O10" s="146"/>
      <c r="P10" s="146"/>
      <c r="Q10" s="146"/>
      <c r="R10" s="147"/>
      <c r="T10" s="145"/>
      <c r="U10" s="146"/>
      <c r="V10" s="146"/>
      <c r="W10" s="146"/>
      <c r="X10" s="147"/>
    </row>
    <row r="11" spans="2:24" ht="16.2" thickBot="1" x14ac:dyDescent="0.35">
      <c r="B11" s="99"/>
      <c r="C11" s="100">
        <v>45901</v>
      </c>
      <c r="D11" s="100">
        <v>46266</v>
      </c>
      <c r="E11" s="100">
        <v>46631</v>
      </c>
      <c r="F11" s="100">
        <v>46997</v>
      </c>
      <c r="G11" s="101">
        <v>47362</v>
      </c>
      <c r="J11" s="160"/>
      <c r="L11" s="161"/>
    </row>
    <row r="12" spans="2:24" x14ac:dyDescent="0.3">
      <c r="B12" s="127" t="s">
        <v>69</v>
      </c>
      <c r="C12" s="24">
        <v>16000</v>
      </c>
      <c r="D12" s="24">
        <f t="shared" ref="D12:G13" si="1">C12</f>
        <v>16000</v>
      </c>
      <c r="E12" s="24">
        <f t="shared" si="1"/>
        <v>16000</v>
      </c>
      <c r="F12" s="24">
        <f t="shared" si="1"/>
        <v>16000</v>
      </c>
      <c r="G12" s="25">
        <f t="shared" si="1"/>
        <v>16000</v>
      </c>
      <c r="J12" s="58"/>
      <c r="L12" s="161"/>
    </row>
    <row r="13" spans="2:24" ht="15" thickBot="1" x14ac:dyDescent="0.35">
      <c r="B13" s="129" t="s">
        <v>70</v>
      </c>
      <c r="C13" s="20">
        <v>10</v>
      </c>
      <c r="D13" s="20">
        <f t="shared" si="1"/>
        <v>10</v>
      </c>
      <c r="E13" s="20">
        <f t="shared" si="1"/>
        <v>10</v>
      </c>
      <c r="F13" s="20">
        <f t="shared" si="1"/>
        <v>10</v>
      </c>
      <c r="G13" s="21">
        <f t="shared" si="1"/>
        <v>10</v>
      </c>
      <c r="J13" s="59"/>
      <c r="L13" s="161"/>
    </row>
    <row r="14" spans="2:24" ht="15" thickBot="1" x14ac:dyDescent="0.35"/>
    <row r="15" spans="2:24" ht="15.6" x14ac:dyDescent="0.3">
      <c r="B15" s="154" t="s">
        <v>71</v>
      </c>
      <c r="C15" s="155"/>
      <c r="D15" s="155"/>
      <c r="E15" s="155"/>
      <c r="F15" s="155"/>
      <c r="G15" s="156"/>
      <c r="J15" s="159" t="s">
        <v>39</v>
      </c>
      <c r="L15" s="161" t="s">
        <v>72</v>
      </c>
    </row>
    <row r="16" spans="2:24" ht="16.2" thickBot="1" x14ac:dyDescent="0.35">
      <c r="B16" s="102"/>
      <c r="C16" s="100">
        <v>45901</v>
      </c>
      <c r="D16" s="100">
        <v>46266</v>
      </c>
      <c r="E16" s="100">
        <v>46631</v>
      </c>
      <c r="F16" s="100">
        <v>46997</v>
      </c>
      <c r="G16" s="101">
        <v>47362</v>
      </c>
      <c r="J16" s="160"/>
      <c r="L16" s="161"/>
    </row>
    <row r="17" spans="2:12" ht="15" thickBot="1" x14ac:dyDescent="0.35">
      <c r="B17" s="130" t="s">
        <v>70</v>
      </c>
      <c r="C17" s="26">
        <v>490.2</v>
      </c>
      <c r="D17" s="26">
        <f>C17</f>
        <v>490.2</v>
      </c>
      <c r="E17" s="26">
        <f>D17</f>
        <v>490.2</v>
      </c>
      <c r="F17" s="26">
        <f>E17</f>
        <v>490.2</v>
      </c>
      <c r="G17" s="27">
        <f>F17</f>
        <v>490.2</v>
      </c>
      <c r="J17" s="81"/>
      <c r="L17" s="161"/>
    </row>
    <row r="18" spans="2:12" ht="15" thickBot="1" x14ac:dyDescent="0.35"/>
    <row r="19" spans="2:12" ht="15.6" x14ac:dyDescent="0.3">
      <c r="B19" s="154" t="s">
        <v>73</v>
      </c>
      <c r="C19" s="155"/>
      <c r="D19" s="155"/>
      <c r="E19" s="155"/>
      <c r="F19" s="155"/>
      <c r="G19" s="156"/>
      <c r="J19" s="159" t="s">
        <v>39</v>
      </c>
      <c r="L19" s="4"/>
    </row>
    <row r="20" spans="2:12" ht="16.2" thickBot="1" x14ac:dyDescent="0.35">
      <c r="B20" s="103"/>
      <c r="C20" s="100">
        <v>45901</v>
      </c>
      <c r="D20" s="100">
        <v>46266</v>
      </c>
      <c r="E20" s="100">
        <v>46631</v>
      </c>
      <c r="F20" s="100">
        <v>46997</v>
      </c>
      <c r="G20" s="101">
        <v>47362</v>
      </c>
      <c r="J20" s="160"/>
      <c r="L20" s="4"/>
    </row>
    <row r="21" spans="2:12" x14ac:dyDescent="0.3">
      <c r="B21" s="76"/>
      <c r="C21" s="66"/>
      <c r="D21" s="66"/>
      <c r="E21" s="66"/>
      <c r="F21" s="66"/>
      <c r="G21" s="67"/>
      <c r="J21" s="82"/>
      <c r="L21" s="4"/>
    </row>
    <row r="22" spans="2:12" x14ac:dyDescent="0.3">
      <c r="B22" s="77"/>
      <c r="C22" s="64"/>
      <c r="D22" s="64"/>
      <c r="E22" s="64"/>
      <c r="F22" s="64"/>
      <c r="G22" s="46"/>
      <c r="J22" s="83"/>
      <c r="L22" s="4"/>
    </row>
    <row r="23" spans="2:12" x14ac:dyDescent="0.3">
      <c r="B23" s="78"/>
      <c r="C23" s="63"/>
      <c r="D23" s="63"/>
      <c r="E23" s="63"/>
      <c r="F23" s="63"/>
      <c r="G23" s="45"/>
      <c r="J23" s="82"/>
      <c r="L23" s="4"/>
    </row>
    <row r="24" spans="2:12" x14ac:dyDescent="0.3">
      <c r="B24" s="77"/>
      <c r="C24" s="64"/>
      <c r="D24" s="64"/>
      <c r="E24" s="64"/>
      <c r="F24" s="64"/>
      <c r="G24" s="46"/>
      <c r="J24" s="83"/>
      <c r="L24" s="4"/>
    </row>
    <row r="25" spans="2:12" x14ac:dyDescent="0.3">
      <c r="B25" s="78"/>
      <c r="C25" s="63"/>
      <c r="D25" s="63"/>
      <c r="E25" s="63"/>
      <c r="F25" s="63"/>
      <c r="G25" s="45"/>
      <c r="J25" s="82"/>
      <c r="L25" s="4"/>
    </row>
    <row r="26" spans="2:12" x14ac:dyDescent="0.3">
      <c r="B26" s="77"/>
      <c r="C26" s="64"/>
      <c r="D26" s="64"/>
      <c r="E26" s="64"/>
      <c r="F26" s="64"/>
      <c r="G26" s="46"/>
      <c r="J26" s="83"/>
      <c r="L26" s="4"/>
    </row>
    <row r="27" spans="2:12" ht="15" thickBot="1" x14ac:dyDescent="0.35">
      <c r="B27" s="79"/>
      <c r="C27" s="61"/>
      <c r="D27" s="61"/>
      <c r="E27" s="61"/>
      <c r="F27" s="61"/>
      <c r="G27" s="62"/>
      <c r="J27" s="84"/>
      <c r="L27" s="4"/>
    </row>
    <row r="28" spans="2:12" x14ac:dyDescent="0.3">
      <c r="B28" s="85"/>
      <c r="C28" s="53"/>
      <c r="D28" s="53"/>
      <c r="E28" s="53"/>
      <c r="F28" s="53"/>
      <c r="G28" s="53"/>
      <c r="L28" s="54"/>
    </row>
    <row r="29" spans="2:12" x14ac:dyDescent="0.3">
      <c r="L29" s="5"/>
    </row>
    <row r="30" spans="2:12" x14ac:dyDescent="0.3">
      <c r="B30" s="122"/>
      <c r="L30" s="5"/>
    </row>
    <row r="31" spans="2:12" x14ac:dyDescent="0.3">
      <c r="B31" s="122"/>
      <c r="L31" s="5"/>
    </row>
    <row r="32" spans="2:12" x14ac:dyDescent="0.3">
      <c r="L32" s="5"/>
    </row>
    <row r="33" spans="3:12" x14ac:dyDescent="0.3">
      <c r="L33" s="5"/>
    </row>
    <row r="34" spans="3:12" x14ac:dyDescent="0.3">
      <c r="L34" s="5"/>
    </row>
    <row r="35" spans="3:12" x14ac:dyDescent="0.3">
      <c r="L35" s="5"/>
    </row>
    <row r="38" spans="3:12" x14ac:dyDescent="0.3">
      <c r="C38" s="86"/>
      <c r="D38" s="86"/>
      <c r="E38" s="86"/>
      <c r="F38" s="86"/>
      <c r="G38" s="86"/>
      <c r="H38" s="86"/>
      <c r="I38" s="86"/>
      <c r="J38" s="86"/>
      <c r="K38" s="86"/>
    </row>
    <row r="40" spans="3:12" x14ac:dyDescent="0.3">
      <c r="C40" s="73"/>
      <c r="D40" s="73"/>
      <c r="E40" s="73"/>
      <c r="F40" s="73"/>
      <c r="G40" s="73"/>
      <c r="H40" s="73"/>
      <c r="I40" s="73"/>
      <c r="J40" s="73"/>
      <c r="K40" s="73"/>
    </row>
    <row r="41" spans="3:12" x14ac:dyDescent="0.3">
      <c r="C41" s="73"/>
      <c r="D41" s="73"/>
      <c r="E41" s="73"/>
      <c r="F41" s="73"/>
      <c r="G41" s="73"/>
      <c r="H41" s="73"/>
      <c r="I41" s="73"/>
      <c r="J41" s="73"/>
      <c r="K41" s="73"/>
    </row>
  </sheetData>
  <mergeCells count="16">
    <mergeCell ref="L15:L17"/>
    <mergeCell ref="L5:L8"/>
    <mergeCell ref="L2:L3"/>
    <mergeCell ref="N2:R2"/>
    <mergeCell ref="T2:X2"/>
    <mergeCell ref="N3:R10"/>
    <mergeCell ref="T3:X10"/>
    <mergeCell ref="L10:L13"/>
    <mergeCell ref="B19:G19"/>
    <mergeCell ref="J2:J3"/>
    <mergeCell ref="J10:J11"/>
    <mergeCell ref="J15:J16"/>
    <mergeCell ref="J19:J20"/>
    <mergeCell ref="B10:G10"/>
    <mergeCell ref="B15:G15"/>
    <mergeCell ref="B2:H2"/>
  </mergeCells>
  <hyperlinks>
    <hyperlink ref="L5" r:id="rId1" display="https://www.gov.uk/government/publications/pupil-premium/pupil-premium" xr:uid="{E79A46A7-6422-43D7-8191-41B48E1CC172}"/>
    <hyperlink ref="L10" r:id="rId2" display="https://www.gov.uk/guidance/pe-and-sport-premium-for-primary-schools" xr:uid="{D2311B9E-8601-4CB4-9EDE-8F9C80A5C91A}"/>
    <hyperlink ref="L10:L13" r:id="rId3" display="DfE PE &amp; Sports Grant Funding Information" xr:uid="{8F680AE0-828D-4888-A1F4-D13A134786D8}"/>
    <hyperlink ref="L15" r:id="rId4" display="https://www.gov.uk/government/publications/universal-infant-free-school-meals-uifsm-2023-to-2024" xr:uid="{E06CD0EA-3A2D-438F-AE96-740FBD1C7D24}"/>
    <hyperlink ref="L15:L17" r:id="rId5" display="DfE UIFSM Grant Funding Information" xr:uid="{6D5821CF-9F6A-4428-874F-9DB04D5B9BE9}"/>
  </hyperlinks>
  <pageMargins left="0.7" right="0.7" top="0.75" bottom="0.75" header="0.3" footer="0.3"/>
  <pageSetup scale="69" orientation="portrait"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675EF-BBA7-4CD6-A820-4C5BC0A7754D}">
  <dimension ref="B1:U48"/>
  <sheetViews>
    <sheetView showGridLines="0" showRowColHeaders="0" workbookViewId="0">
      <selection activeCell="L18" sqref="L18"/>
    </sheetView>
  </sheetViews>
  <sheetFormatPr defaultColWidth="9.109375" defaultRowHeight="14.4" x14ac:dyDescent="0.3"/>
  <cols>
    <col min="1" max="1" width="3.6640625" style="74" customWidth="1"/>
    <col min="2" max="2" width="33.109375" style="74" bestFit="1" customWidth="1"/>
    <col min="3" max="7" width="10.109375" style="74" customWidth="1"/>
    <col min="8" max="8" width="3.6640625" style="74" customWidth="1"/>
    <col min="9" max="9" width="46.33203125" style="74" customWidth="1"/>
    <col min="10" max="16384" width="9.109375" style="74"/>
  </cols>
  <sheetData>
    <row r="1" spans="2:21" ht="6" customHeight="1" thickBot="1" x14ac:dyDescent="0.35"/>
    <row r="2" spans="2:21" ht="16.2" thickBot="1" x14ac:dyDescent="0.35">
      <c r="B2" s="154" t="s">
        <v>74</v>
      </c>
      <c r="C2" s="155"/>
      <c r="D2" s="155"/>
      <c r="E2" s="155"/>
      <c r="F2" s="155"/>
      <c r="G2" s="156"/>
      <c r="H2" s="75"/>
      <c r="I2" s="159" t="s">
        <v>39</v>
      </c>
      <c r="K2" s="151" t="s">
        <v>6</v>
      </c>
      <c r="L2" s="152"/>
      <c r="M2" s="152"/>
      <c r="N2" s="152"/>
      <c r="O2" s="153"/>
      <c r="Q2" s="151" t="s">
        <v>20</v>
      </c>
      <c r="R2" s="152"/>
      <c r="S2" s="152"/>
      <c r="T2" s="152"/>
      <c r="U2" s="153"/>
    </row>
    <row r="3" spans="2:21" ht="16.5" customHeight="1" x14ac:dyDescent="0.3">
      <c r="B3" s="111" t="s">
        <v>75</v>
      </c>
      <c r="C3" s="100">
        <v>45901</v>
      </c>
      <c r="D3" s="100">
        <v>46266</v>
      </c>
      <c r="E3" s="100">
        <v>46631</v>
      </c>
      <c r="F3" s="100">
        <v>46997</v>
      </c>
      <c r="G3" s="101">
        <v>47362</v>
      </c>
      <c r="H3" s="1"/>
      <c r="I3" s="165"/>
      <c r="K3" s="139" t="str">
        <f>'School Instructions'!C8</f>
        <v>Add in the FTE of expected staff turnover, and the average cost of those leaving and an average cost for replacement staff. The staff churn figures can be used to understand the impact on your budget of expected but still unconfirmed changes to your staffing profile. E.g. 2 UPS3 teachers leaving at an average cost of £80,000 being replaced by 2 MPS2 teachers at an average cost of £45,000.
Other assumptions should not be changed as these are defined by the MAT, but should be used when setting your budgets.</v>
      </c>
      <c r="L3" s="140"/>
      <c r="M3" s="140"/>
      <c r="N3" s="140"/>
      <c r="O3" s="141"/>
      <c r="Q3" s="139" t="str">
        <f>'MAT Instructions'!C10</f>
        <v>Add in your other budget assumptions
Add in the FTE of expected staff turnover, and the average cost of those leaving and an average cost for replacement staff. The staff churn figures can be used to understand the impact on your budget of expected but still unconfirmed changes to your staffing profile. E.g. 2 UPS3 teachers leaving at an average cost of £80,000 being replaced by 2 MPS2 teachers at an average cost of £45,000.</v>
      </c>
      <c r="R3" s="140"/>
      <c r="S3" s="140"/>
      <c r="T3" s="140"/>
      <c r="U3" s="141"/>
    </row>
    <row r="4" spans="2:21" x14ac:dyDescent="0.3">
      <c r="B4" s="131" t="s">
        <v>76</v>
      </c>
      <c r="C4" s="66">
        <v>0.02</v>
      </c>
      <c r="D4" s="66">
        <f t="shared" ref="D4:G4" si="0">C4</f>
        <v>0.02</v>
      </c>
      <c r="E4" s="66">
        <f t="shared" si="0"/>
        <v>0.02</v>
      </c>
      <c r="F4" s="66">
        <f t="shared" si="0"/>
        <v>0.02</v>
      </c>
      <c r="G4" s="67">
        <f t="shared" si="0"/>
        <v>0.02</v>
      </c>
      <c r="H4" s="3"/>
      <c r="I4" s="58"/>
      <c r="K4" s="142"/>
      <c r="L4" s="143"/>
      <c r="M4" s="143"/>
      <c r="N4" s="143"/>
      <c r="O4" s="144"/>
      <c r="Q4" s="142"/>
      <c r="R4" s="143"/>
      <c r="S4" s="143"/>
      <c r="T4" s="143"/>
      <c r="U4" s="144"/>
    </row>
    <row r="5" spans="2:21" x14ac:dyDescent="0.3">
      <c r="B5" s="128" t="s">
        <v>77</v>
      </c>
      <c r="C5" s="64">
        <v>0.05</v>
      </c>
      <c r="D5" s="64">
        <f t="shared" ref="D5:G5" si="1">C5</f>
        <v>0.05</v>
      </c>
      <c r="E5" s="64">
        <f t="shared" si="1"/>
        <v>0.05</v>
      </c>
      <c r="F5" s="64">
        <f t="shared" si="1"/>
        <v>0.05</v>
      </c>
      <c r="G5" s="46">
        <f t="shared" si="1"/>
        <v>0.05</v>
      </c>
      <c r="H5" s="3"/>
      <c r="I5" s="56"/>
      <c r="K5" s="142"/>
      <c r="L5" s="143"/>
      <c r="M5" s="143"/>
      <c r="N5" s="143"/>
      <c r="O5" s="144"/>
      <c r="Q5" s="142"/>
      <c r="R5" s="143"/>
      <c r="S5" s="143"/>
      <c r="T5" s="143"/>
      <c r="U5" s="144"/>
    </row>
    <row r="6" spans="2:21" x14ac:dyDescent="0.3">
      <c r="B6" s="127" t="s">
        <v>78</v>
      </c>
      <c r="C6" s="63">
        <v>0.04</v>
      </c>
      <c r="D6" s="63">
        <f t="shared" ref="D6:G6" si="2">C6</f>
        <v>0.04</v>
      </c>
      <c r="E6" s="63">
        <f t="shared" si="2"/>
        <v>0.04</v>
      </c>
      <c r="F6" s="63">
        <f t="shared" si="2"/>
        <v>0.04</v>
      </c>
      <c r="G6" s="45">
        <f t="shared" si="2"/>
        <v>0.04</v>
      </c>
      <c r="H6" s="3"/>
      <c r="I6" s="55"/>
      <c r="K6" s="142"/>
      <c r="L6" s="143"/>
      <c r="M6" s="143"/>
      <c r="N6" s="143"/>
      <c r="O6" s="144"/>
      <c r="Q6" s="142"/>
      <c r="R6" s="143"/>
      <c r="S6" s="143"/>
      <c r="T6" s="143"/>
      <c r="U6" s="144"/>
    </row>
    <row r="7" spans="2:21" x14ac:dyDescent="0.3">
      <c r="B7" s="128" t="s">
        <v>79</v>
      </c>
      <c r="C7" s="64">
        <v>4.2000000000000003E-2</v>
      </c>
      <c r="D7" s="64">
        <f t="shared" ref="D7:G9" si="3">C7</f>
        <v>4.2000000000000003E-2</v>
      </c>
      <c r="E7" s="64">
        <f t="shared" si="3"/>
        <v>4.2000000000000003E-2</v>
      </c>
      <c r="F7" s="64">
        <f t="shared" si="3"/>
        <v>4.2000000000000003E-2</v>
      </c>
      <c r="G7" s="46">
        <f t="shared" si="3"/>
        <v>4.2000000000000003E-2</v>
      </c>
      <c r="H7" s="3"/>
      <c r="I7" s="56"/>
      <c r="K7" s="142"/>
      <c r="L7" s="143"/>
      <c r="M7" s="143"/>
      <c r="N7" s="143"/>
      <c r="O7" s="144"/>
      <c r="Q7" s="142"/>
      <c r="R7" s="143"/>
      <c r="S7" s="143"/>
      <c r="T7" s="143"/>
      <c r="U7" s="144"/>
    </row>
    <row r="8" spans="2:21" x14ac:dyDescent="0.3">
      <c r="B8" s="127" t="s">
        <v>80</v>
      </c>
      <c r="C8" s="63">
        <v>0.05</v>
      </c>
      <c r="D8" s="63">
        <f t="shared" si="3"/>
        <v>0.05</v>
      </c>
      <c r="E8" s="63">
        <f t="shared" si="3"/>
        <v>0.05</v>
      </c>
      <c r="F8" s="63">
        <f t="shared" si="3"/>
        <v>0.05</v>
      </c>
      <c r="G8" s="45">
        <f t="shared" si="3"/>
        <v>0.05</v>
      </c>
      <c r="H8" s="3"/>
      <c r="I8" s="55"/>
      <c r="K8" s="142"/>
      <c r="L8" s="143"/>
      <c r="M8" s="143"/>
      <c r="N8" s="143"/>
      <c r="O8" s="144"/>
      <c r="Q8" s="142"/>
      <c r="R8" s="143"/>
      <c r="S8" s="143"/>
      <c r="T8" s="143"/>
      <c r="U8" s="144"/>
    </row>
    <row r="9" spans="2:21" x14ac:dyDescent="0.3">
      <c r="B9" s="128" t="s">
        <v>81</v>
      </c>
      <c r="C9" s="65">
        <v>27</v>
      </c>
      <c r="D9" s="65">
        <f>C9</f>
        <v>27</v>
      </c>
      <c r="E9" s="65">
        <f t="shared" si="3"/>
        <v>27</v>
      </c>
      <c r="F9" s="65">
        <f t="shared" si="3"/>
        <v>27</v>
      </c>
      <c r="G9" s="68">
        <f t="shared" si="3"/>
        <v>27</v>
      </c>
      <c r="I9" s="56"/>
      <c r="K9" s="142"/>
      <c r="L9" s="143"/>
      <c r="M9" s="143"/>
      <c r="N9" s="143"/>
      <c r="O9" s="144"/>
      <c r="Q9" s="142"/>
      <c r="R9" s="143"/>
      <c r="S9" s="143"/>
      <c r="T9" s="143"/>
      <c r="U9" s="144"/>
    </row>
    <row r="10" spans="2:21" x14ac:dyDescent="0.3">
      <c r="B10" s="78"/>
      <c r="C10" s="63"/>
      <c r="D10" s="63"/>
      <c r="E10" s="63"/>
      <c r="F10" s="63"/>
      <c r="G10" s="45"/>
      <c r="H10" s="3"/>
      <c r="I10" s="55"/>
      <c r="K10" s="142"/>
      <c r="L10" s="143"/>
      <c r="M10" s="143"/>
      <c r="N10" s="143"/>
      <c r="O10" s="144"/>
      <c r="Q10" s="142"/>
      <c r="R10" s="143"/>
      <c r="S10" s="143"/>
      <c r="T10" s="143"/>
      <c r="U10" s="144"/>
    </row>
    <row r="11" spans="2:21" x14ac:dyDescent="0.3">
      <c r="B11" s="77"/>
      <c r="C11" s="64"/>
      <c r="D11" s="64"/>
      <c r="E11" s="64"/>
      <c r="F11" s="64"/>
      <c r="G11" s="46"/>
      <c r="I11" s="56"/>
      <c r="K11" s="142"/>
      <c r="L11" s="143"/>
      <c r="M11" s="143"/>
      <c r="N11" s="143"/>
      <c r="O11" s="144"/>
      <c r="Q11" s="142"/>
      <c r="R11" s="143"/>
      <c r="S11" s="143"/>
      <c r="T11" s="143"/>
      <c r="U11" s="144"/>
    </row>
    <row r="12" spans="2:21" x14ac:dyDescent="0.3">
      <c r="B12" s="78"/>
      <c r="C12" s="63"/>
      <c r="D12" s="63"/>
      <c r="E12" s="63"/>
      <c r="F12" s="63"/>
      <c r="G12" s="45"/>
      <c r="H12" s="3"/>
      <c r="I12" s="55"/>
      <c r="K12" s="142"/>
      <c r="L12" s="143"/>
      <c r="M12" s="143"/>
      <c r="N12" s="143"/>
      <c r="O12" s="144"/>
      <c r="Q12" s="142"/>
      <c r="R12" s="143"/>
      <c r="S12" s="143"/>
      <c r="T12" s="143"/>
      <c r="U12" s="144"/>
    </row>
    <row r="13" spans="2:21" x14ac:dyDescent="0.3">
      <c r="B13" s="77"/>
      <c r="C13" s="64"/>
      <c r="D13" s="64"/>
      <c r="E13" s="64"/>
      <c r="F13" s="64"/>
      <c r="G13" s="46"/>
      <c r="I13" s="56"/>
      <c r="K13" s="145"/>
      <c r="L13" s="146"/>
      <c r="M13" s="146"/>
      <c r="N13" s="146"/>
      <c r="O13" s="147"/>
      <c r="Q13" s="145"/>
      <c r="R13" s="146"/>
      <c r="S13" s="146"/>
      <c r="T13" s="146"/>
      <c r="U13" s="147"/>
    </row>
    <row r="14" spans="2:21" x14ac:dyDescent="0.3">
      <c r="B14" s="78"/>
      <c r="C14" s="63"/>
      <c r="D14" s="63"/>
      <c r="E14" s="63"/>
      <c r="F14" s="63"/>
      <c r="G14" s="45"/>
      <c r="H14" s="3"/>
      <c r="I14" s="55"/>
    </row>
    <row r="15" spans="2:21" ht="15" thickBot="1" x14ac:dyDescent="0.35">
      <c r="B15" s="80"/>
      <c r="C15" s="69"/>
      <c r="D15" s="69"/>
      <c r="E15" s="69"/>
      <c r="F15" s="69"/>
      <c r="G15" s="70"/>
      <c r="I15" s="59"/>
    </row>
    <row r="16" spans="2:21" ht="15" thickBot="1" x14ac:dyDescent="0.35"/>
    <row r="17" spans="2:9" ht="15.6" x14ac:dyDescent="0.3">
      <c r="B17" s="154" t="s">
        <v>82</v>
      </c>
      <c r="C17" s="155"/>
      <c r="D17" s="155"/>
      <c r="E17" s="155"/>
      <c r="F17" s="155"/>
      <c r="G17" s="156"/>
      <c r="I17" s="159" t="s">
        <v>39</v>
      </c>
    </row>
    <row r="18" spans="2:9" ht="16.2" thickBot="1" x14ac:dyDescent="0.35">
      <c r="B18" s="111" t="s">
        <v>83</v>
      </c>
      <c r="C18" s="112" t="s">
        <v>84</v>
      </c>
      <c r="D18" s="112" t="s">
        <v>85</v>
      </c>
      <c r="E18" s="112" t="s">
        <v>86</v>
      </c>
      <c r="F18" s="112" t="s">
        <v>87</v>
      </c>
      <c r="G18" s="113" t="s">
        <v>135</v>
      </c>
      <c r="I18" s="160"/>
    </row>
    <row r="19" spans="2:9" ht="15.75" customHeight="1" x14ac:dyDescent="0.3">
      <c r="B19" s="131" t="s">
        <v>88</v>
      </c>
      <c r="C19" s="47">
        <v>2</v>
      </c>
      <c r="D19" s="47">
        <f>C19</f>
        <v>2</v>
      </c>
      <c r="E19" s="47">
        <f t="shared" ref="E19:G19" si="4">D19</f>
        <v>2</v>
      </c>
      <c r="F19" s="47">
        <f t="shared" si="4"/>
        <v>2</v>
      </c>
      <c r="G19" s="48">
        <f t="shared" si="4"/>
        <v>2</v>
      </c>
      <c r="I19" s="55"/>
    </row>
    <row r="20" spans="2:9" x14ac:dyDescent="0.3">
      <c r="B20" s="128" t="s">
        <v>89</v>
      </c>
      <c r="C20" s="49">
        <v>80000</v>
      </c>
      <c r="D20" s="49">
        <f>C20</f>
        <v>80000</v>
      </c>
      <c r="E20" s="49">
        <f t="shared" ref="E20:G21" si="5">D20</f>
        <v>80000</v>
      </c>
      <c r="F20" s="49">
        <f t="shared" si="5"/>
        <v>80000</v>
      </c>
      <c r="G20" s="50">
        <f t="shared" si="5"/>
        <v>80000</v>
      </c>
      <c r="I20" s="56"/>
    </row>
    <row r="21" spans="2:9" ht="15" customHeight="1" x14ac:dyDescent="0.3">
      <c r="B21" s="127" t="s">
        <v>90</v>
      </c>
      <c r="C21" s="51">
        <v>45000</v>
      </c>
      <c r="D21" s="51">
        <f>C21</f>
        <v>45000</v>
      </c>
      <c r="E21" s="51">
        <f t="shared" si="5"/>
        <v>45000</v>
      </c>
      <c r="F21" s="51">
        <f t="shared" si="5"/>
        <v>45000</v>
      </c>
      <c r="G21" s="52">
        <f t="shared" si="5"/>
        <v>45000</v>
      </c>
      <c r="I21" s="55"/>
    </row>
    <row r="22" spans="2:9" ht="15.75" customHeight="1" thickBot="1" x14ac:dyDescent="0.35">
      <c r="B22" s="129" t="s">
        <v>91</v>
      </c>
      <c r="C22" s="132">
        <f>(C20-C21)*C19</f>
        <v>70000</v>
      </c>
      <c r="D22" s="132">
        <f t="shared" ref="D22:G22" si="6">(D20-D21)*D19</f>
        <v>70000</v>
      </c>
      <c r="E22" s="132">
        <f t="shared" si="6"/>
        <v>70000</v>
      </c>
      <c r="F22" s="132">
        <f t="shared" si="6"/>
        <v>70000</v>
      </c>
      <c r="G22" s="133">
        <f t="shared" si="6"/>
        <v>70000</v>
      </c>
      <c r="I22" s="59"/>
    </row>
    <row r="23" spans="2:9" x14ac:dyDescent="0.3">
      <c r="B23" s="96"/>
      <c r="C23" s="60"/>
      <c r="D23" s="60"/>
      <c r="E23" s="60"/>
      <c r="F23" s="60"/>
      <c r="G23" s="60"/>
    </row>
    <row r="26" spans="2:9" ht="15" customHeight="1" x14ac:dyDescent="0.3"/>
    <row r="27" spans="2:9" ht="15.75" customHeight="1" x14ac:dyDescent="0.3"/>
    <row r="45" spans="8:9" x14ac:dyDescent="0.3">
      <c r="H45" s="86"/>
      <c r="I45" s="86"/>
    </row>
    <row r="47" spans="8:9" x14ac:dyDescent="0.3">
      <c r="H47" s="73"/>
      <c r="I47" s="73"/>
    </row>
    <row r="48" spans="8:9" x14ac:dyDescent="0.3">
      <c r="H48" s="73"/>
      <c r="I48" s="73"/>
    </row>
  </sheetData>
  <mergeCells count="8">
    <mergeCell ref="B2:G2"/>
    <mergeCell ref="B17:G17"/>
    <mergeCell ref="I2:I3"/>
    <mergeCell ref="Q2:U2"/>
    <mergeCell ref="K3:O13"/>
    <mergeCell ref="Q3:U13"/>
    <mergeCell ref="I17:I18"/>
    <mergeCell ref="K2:O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1D491-4BAA-43A9-8317-BE930059E9D4}">
  <sheetPr>
    <pageSetUpPr fitToPage="1"/>
  </sheetPr>
  <dimension ref="B1:AG59"/>
  <sheetViews>
    <sheetView showGridLines="0" topLeftCell="A32" zoomScaleNormal="100" workbookViewId="0">
      <selection activeCell="I6" sqref="I6"/>
    </sheetView>
  </sheetViews>
  <sheetFormatPr defaultColWidth="9.109375" defaultRowHeight="14.4" x14ac:dyDescent="0.3"/>
  <cols>
    <col min="1" max="1" width="3.6640625" style="74" customWidth="1"/>
    <col min="2" max="2" width="55.5546875" style="74" bestFit="1" customWidth="1"/>
    <col min="3" max="7" width="10.109375" style="74" bestFit="1" customWidth="1"/>
    <col min="8" max="11" width="10.109375" style="74" customWidth="1"/>
    <col min="12" max="12" width="55.5546875" style="74" customWidth="1"/>
    <col min="13" max="15" width="10.109375" style="74" customWidth="1"/>
    <col min="16" max="17" width="9.109375" style="74"/>
    <col min="18" max="19" width="3.6640625" style="74" customWidth="1"/>
    <col min="20" max="32" width="9.109375" style="74"/>
    <col min="33" max="33" width="9.109375" style="74" hidden="1" customWidth="1"/>
    <col min="34" max="16384" width="9.109375" style="74"/>
  </cols>
  <sheetData>
    <row r="1" spans="2:17" ht="6" customHeight="1" thickBot="1" x14ac:dyDescent="0.35"/>
    <row r="2" spans="2:17" ht="15" customHeight="1" x14ac:dyDescent="0.3">
      <c r="B2" s="166" t="str">
        <f>Timeline!C2&amp;" Summary"</f>
        <v xml:space="preserve"> Summary</v>
      </c>
      <c r="C2" s="167"/>
      <c r="D2" s="167"/>
      <c r="E2" s="167"/>
      <c r="F2" s="167"/>
      <c r="G2" s="167"/>
      <c r="H2" s="167"/>
      <c r="I2" s="167"/>
      <c r="J2" s="167"/>
      <c r="K2" s="167"/>
      <c r="L2" s="167"/>
      <c r="M2" s="167"/>
      <c r="N2" s="167"/>
      <c r="O2" s="167"/>
      <c r="P2" s="167"/>
      <c r="Q2" s="168"/>
    </row>
    <row r="3" spans="2:17" ht="15" customHeight="1" thickBot="1" x14ac:dyDescent="0.35">
      <c r="B3" s="169"/>
      <c r="C3" s="170"/>
      <c r="D3" s="170"/>
      <c r="E3" s="170"/>
      <c r="F3" s="170"/>
      <c r="G3" s="170"/>
      <c r="H3" s="170"/>
      <c r="I3" s="170"/>
      <c r="J3" s="170"/>
      <c r="K3" s="170"/>
      <c r="L3" s="170"/>
      <c r="M3" s="170"/>
      <c r="N3" s="170"/>
      <c r="O3" s="170"/>
      <c r="P3" s="170"/>
      <c r="Q3" s="171"/>
    </row>
    <row r="4" spans="2:17" ht="15" thickBot="1" x14ac:dyDescent="0.35"/>
    <row r="5" spans="2:17" ht="16.2" thickBot="1" x14ac:dyDescent="0.35">
      <c r="B5" s="151" t="s">
        <v>143</v>
      </c>
      <c r="C5" s="152"/>
      <c r="D5" s="152"/>
      <c r="E5" s="153"/>
    </row>
    <row r="6" spans="2:17" ht="15.6" x14ac:dyDescent="0.3">
      <c r="B6" s="172" t="s">
        <v>92</v>
      </c>
      <c r="C6" s="173"/>
      <c r="D6" s="174"/>
      <c r="E6" s="97" t="s">
        <v>93</v>
      </c>
    </row>
    <row r="7" spans="2:17" ht="15.6" x14ac:dyDescent="0.3">
      <c r="B7" s="134" t="s">
        <v>94</v>
      </c>
      <c r="C7" s="135"/>
      <c r="D7" s="136"/>
      <c r="E7" s="97" t="s">
        <v>93</v>
      </c>
    </row>
    <row r="8" spans="2:17" ht="15.6" x14ac:dyDescent="0.3">
      <c r="B8" s="175" t="s">
        <v>95</v>
      </c>
      <c r="C8" s="176"/>
      <c r="D8" s="177"/>
      <c r="E8" s="98" t="s">
        <v>93</v>
      </c>
    </row>
    <row r="9" spans="2:17" ht="15" thickBot="1" x14ac:dyDescent="0.35"/>
    <row r="10" spans="2:17" ht="15.6" x14ac:dyDescent="0.3">
      <c r="B10" s="154" t="s">
        <v>96</v>
      </c>
      <c r="C10" s="155"/>
      <c r="D10" s="155"/>
      <c r="E10" s="155"/>
      <c r="F10" s="155"/>
      <c r="G10" s="156"/>
    </row>
    <row r="11" spans="2:17" ht="15.75" customHeight="1" thickBot="1" x14ac:dyDescent="0.35">
      <c r="B11" s="99" t="s">
        <v>97</v>
      </c>
      <c r="C11" s="112" t="s">
        <v>84</v>
      </c>
      <c r="D11" s="112" t="s">
        <v>85</v>
      </c>
      <c r="E11" s="112" t="s">
        <v>86</v>
      </c>
      <c r="F11" s="112" t="s">
        <v>87</v>
      </c>
      <c r="G11" s="113" t="s">
        <v>135</v>
      </c>
    </row>
    <row r="12" spans="2:17" ht="15.75" customHeight="1" x14ac:dyDescent="0.3">
      <c r="B12" s="131" t="s">
        <v>98</v>
      </c>
      <c r="C12" s="31">
        <f>'Pupil Numbers'!C4</f>
        <v>0</v>
      </c>
      <c r="D12" s="31">
        <f>'Pupil Numbers'!D4</f>
        <v>0</v>
      </c>
      <c r="E12" s="31">
        <f>'Pupil Numbers'!E4</f>
        <v>0</v>
      </c>
      <c r="F12" s="31">
        <f>'Pupil Numbers'!F4</f>
        <v>0</v>
      </c>
      <c r="G12" s="32">
        <f>'Pupil Numbers'!G4</f>
        <v>0</v>
      </c>
    </row>
    <row r="13" spans="2:17" ht="15.75" customHeight="1" x14ac:dyDescent="0.3">
      <c r="B13" s="128" t="s">
        <v>99</v>
      </c>
      <c r="C13" s="8">
        <f>SUM('Pupil Numbers'!C5:C7)</f>
        <v>0</v>
      </c>
      <c r="D13" s="8">
        <f>SUM('Pupil Numbers'!D5:D7)</f>
        <v>0</v>
      </c>
      <c r="E13" s="8">
        <f>SUM('Pupil Numbers'!E5:E7)</f>
        <v>0</v>
      </c>
      <c r="F13" s="8">
        <f>SUM('Pupil Numbers'!F5:F7)</f>
        <v>0</v>
      </c>
      <c r="G13" s="9">
        <f>SUM('Pupil Numbers'!G5:G7)</f>
        <v>0</v>
      </c>
    </row>
    <row r="14" spans="2:17" ht="15.75" customHeight="1" x14ac:dyDescent="0.3">
      <c r="B14" s="127" t="s">
        <v>100</v>
      </c>
      <c r="C14" s="6">
        <f>SUM('Pupil Numbers'!C8:C11)</f>
        <v>0</v>
      </c>
      <c r="D14" s="6">
        <f>SUM('Pupil Numbers'!D8:D11)</f>
        <v>0</v>
      </c>
      <c r="E14" s="6">
        <f>SUM('Pupil Numbers'!E8:E11)</f>
        <v>0</v>
      </c>
      <c r="F14" s="6">
        <f>SUM('Pupil Numbers'!F8:F11)</f>
        <v>0</v>
      </c>
      <c r="G14" s="7">
        <f>SUM('Pupil Numbers'!G8:G11)</f>
        <v>0</v>
      </c>
    </row>
    <row r="15" spans="2:17" ht="15.75" customHeight="1" x14ac:dyDescent="0.3">
      <c r="B15" s="128" t="s">
        <v>101</v>
      </c>
      <c r="C15" s="8">
        <f>SUM('Pupil Numbers'!C12:C14)</f>
        <v>0</v>
      </c>
      <c r="D15" s="8">
        <f>SUM('Pupil Numbers'!D12:D14)</f>
        <v>0</v>
      </c>
      <c r="E15" s="8">
        <f>SUM('Pupil Numbers'!E12:E14)</f>
        <v>0</v>
      </c>
      <c r="F15" s="8">
        <f>SUM('Pupil Numbers'!F12:F14)</f>
        <v>0</v>
      </c>
      <c r="G15" s="9">
        <f>SUM('Pupil Numbers'!G12:G14)</f>
        <v>0</v>
      </c>
    </row>
    <row r="16" spans="2:17" ht="15.75" customHeight="1" x14ac:dyDescent="0.3">
      <c r="B16" s="127" t="s">
        <v>102</v>
      </c>
      <c r="C16" s="6">
        <f>SUM('Pupil Numbers'!C15:C16)</f>
        <v>0</v>
      </c>
      <c r="D16" s="6">
        <f>SUM('Pupil Numbers'!D15:D16)</f>
        <v>0</v>
      </c>
      <c r="E16" s="6">
        <f>SUM('Pupil Numbers'!E15:E16)</f>
        <v>0</v>
      </c>
      <c r="F16" s="6">
        <f>SUM('Pupil Numbers'!F15:F16)</f>
        <v>0</v>
      </c>
      <c r="G16" s="7">
        <f>SUM('Pupil Numbers'!G15:G16)</f>
        <v>0</v>
      </c>
    </row>
    <row r="17" spans="2:33" ht="15.75" customHeight="1" x14ac:dyDescent="0.3">
      <c r="B17" s="128" t="s">
        <v>103</v>
      </c>
      <c r="C17" s="8">
        <f>SUM('Pupil Numbers'!C17:C18)</f>
        <v>0</v>
      </c>
      <c r="D17" s="8">
        <f>SUM('Pupil Numbers'!D17:D18)</f>
        <v>0</v>
      </c>
      <c r="E17" s="8">
        <f>SUM('Pupil Numbers'!E17:E18)</f>
        <v>0</v>
      </c>
      <c r="F17" s="8">
        <f>SUM('Pupil Numbers'!F17:F18)</f>
        <v>0</v>
      </c>
      <c r="G17" s="9">
        <f>SUM('Pupil Numbers'!G17:G18)</f>
        <v>0</v>
      </c>
    </row>
    <row r="18" spans="2:33" ht="15.75" customHeight="1" thickBot="1" x14ac:dyDescent="0.35">
      <c r="B18" s="79" t="s">
        <v>104</v>
      </c>
      <c r="C18" s="28">
        <f>SUM(C12:C17)</f>
        <v>0</v>
      </c>
      <c r="D18" s="28">
        <f t="shared" ref="D18:G18" si="0">SUM(D12:D17)</f>
        <v>0</v>
      </c>
      <c r="E18" s="28">
        <f t="shared" si="0"/>
        <v>0</v>
      </c>
      <c r="F18" s="28">
        <f t="shared" si="0"/>
        <v>0</v>
      </c>
      <c r="G18" s="29">
        <f t="shared" si="0"/>
        <v>0</v>
      </c>
    </row>
    <row r="19" spans="2:33" ht="16.5" customHeight="1" thickBot="1" x14ac:dyDescent="0.35"/>
    <row r="20" spans="2:33" ht="15.6" x14ac:dyDescent="0.3">
      <c r="B20" s="154" t="s">
        <v>105</v>
      </c>
      <c r="C20" s="155"/>
      <c r="D20" s="155"/>
      <c r="E20" s="155"/>
      <c r="F20" s="155"/>
      <c r="G20" s="156"/>
      <c r="AG20" s="74" t="s">
        <v>106</v>
      </c>
    </row>
    <row r="21" spans="2:33" ht="16.2" thickBot="1" x14ac:dyDescent="0.35">
      <c r="B21" s="99" t="s">
        <v>107</v>
      </c>
      <c r="C21" s="112" t="str">
        <f>C11</f>
        <v>2025/26</v>
      </c>
      <c r="D21" s="112" t="str">
        <f t="shared" ref="D21:G21" si="1">D11</f>
        <v>2026/27</v>
      </c>
      <c r="E21" s="112" t="str">
        <f t="shared" si="1"/>
        <v>2027/28</v>
      </c>
      <c r="F21" s="112" t="str">
        <f t="shared" si="1"/>
        <v>2028/29</v>
      </c>
      <c r="G21" s="113" t="str">
        <f t="shared" si="1"/>
        <v>2029/30</v>
      </c>
      <c r="AG21" s="74" t="s">
        <v>93</v>
      </c>
    </row>
    <row r="22" spans="2:33" x14ac:dyDescent="0.3">
      <c r="B22" s="127" t="s">
        <v>108</v>
      </c>
      <c r="C22" s="24" t="str">
        <f>IFERROR((7/12*'Pupil Numbers'!C21*'Funding Rates'!C4)+(5/12*'Pupil Numbers'!D21*'Funding Rates'!D4),"")</f>
        <v/>
      </c>
      <c r="D22" s="24" t="str">
        <f>IFERROR((7/12*'Pupil Numbers'!D21*'Funding Rates'!D4)+(5/12*'Pupil Numbers'!E21*'Funding Rates'!E4),"")</f>
        <v/>
      </c>
      <c r="E22" s="24" t="str">
        <f>IFERROR((7/12*'Pupil Numbers'!E21*'Funding Rates'!E4)+(5/12*'Pupil Numbers'!F21*'Funding Rates'!F4),"")</f>
        <v/>
      </c>
      <c r="F22" s="24" t="str">
        <f>IFERROR((7/12*'Pupil Numbers'!F21*'Funding Rates'!F4)+(5/12*'Pupil Numbers'!G21*'Funding Rates'!G4),"")</f>
        <v/>
      </c>
      <c r="G22" s="25" t="str">
        <f>IFERROR((7/12*'Pupil Numbers'!G21*'Funding Rates'!G4)+(5/12*'Pupil Numbers'!H21*'Funding Rates'!H4),"")</f>
        <v/>
      </c>
    </row>
    <row r="23" spans="2:33" x14ac:dyDescent="0.3">
      <c r="B23" s="128" t="s">
        <v>109</v>
      </c>
      <c r="C23" s="18" t="str">
        <f>IFERROR((7/12*'Pupil Numbers'!C22*'Funding Rates'!C5)+(5/12*'Pupil Numbers'!D22*'Funding Rates'!D5),"")</f>
        <v/>
      </c>
      <c r="D23" s="18" t="str">
        <f>IFERROR((7/12*'Pupil Numbers'!D22*'Funding Rates'!D5)+(5/12*'Pupil Numbers'!E22*'Funding Rates'!E5),"")</f>
        <v/>
      </c>
      <c r="E23" s="18" t="str">
        <f>IFERROR((7/12*'Pupil Numbers'!E22*'Funding Rates'!E5)+(5/12*'Pupil Numbers'!F22*'Funding Rates'!F5),"")</f>
        <v/>
      </c>
      <c r="F23" s="18" t="str">
        <f>IFERROR((7/12*'Pupil Numbers'!F22*'Funding Rates'!F5)+(5/12*'Pupil Numbers'!G22*'Funding Rates'!G5),"")</f>
        <v/>
      </c>
      <c r="G23" s="19" t="str">
        <f>IFERROR((7/12*'Pupil Numbers'!G22*'Funding Rates'!G5)+(5/12*'Pupil Numbers'!H22*'Funding Rates'!H5),"")</f>
        <v/>
      </c>
    </row>
    <row r="24" spans="2:33" x14ac:dyDescent="0.3">
      <c r="B24" s="127" t="s">
        <v>110</v>
      </c>
      <c r="C24" s="24" t="str">
        <f>IFERROR((7/12*'Pupil Numbers'!C23*'Funding Rates'!C6)+(5/12*'Pupil Numbers'!D23*'Funding Rates'!D6),"")</f>
        <v/>
      </c>
      <c r="D24" s="24" t="str">
        <f>IFERROR((7/12*'Pupil Numbers'!D23*'Funding Rates'!D6)+(5/12*'Pupil Numbers'!E23*'Funding Rates'!E6),"")</f>
        <v/>
      </c>
      <c r="E24" s="24" t="str">
        <f>IFERROR((7/12*'Pupil Numbers'!E23*'Funding Rates'!E6)+(5/12*'Pupil Numbers'!F23*'Funding Rates'!F6),"")</f>
        <v/>
      </c>
      <c r="F24" s="24" t="str">
        <f>IFERROR((7/12*'Pupil Numbers'!F23*'Funding Rates'!F6)+(5/12*'Pupil Numbers'!G23*'Funding Rates'!G6),"")</f>
        <v/>
      </c>
      <c r="G24" s="25" t="str">
        <f>IFERROR((7/12*'Pupil Numbers'!G23*'Funding Rates'!G6)+(5/12*'Pupil Numbers'!H23*'Funding Rates'!H6),"")</f>
        <v/>
      </c>
    </row>
    <row r="25" spans="2:33" x14ac:dyDescent="0.3">
      <c r="B25" s="128" t="s">
        <v>111</v>
      </c>
      <c r="C25" s="18" t="str">
        <f>IFERROR((7/12*'Pupil Numbers'!C24*'Funding Rates'!C7)+(5/12*'Pupil Numbers'!D24*'Funding Rates'!D7),"")</f>
        <v/>
      </c>
      <c r="D25" s="18" t="str">
        <f>IFERROR((7/12*'Pupil Numbers'!D24*'Funding Rates'!D7)+(5/12*'Pupil Numbers'!E24*'Funding Rates'!E7),"")</f>
        <v/>
      </c>
      <c r="E25" s="18" t="str">
        <f>IFERROR((7/12*'Pupil Numbers'!E24*'Funding Rates'!E7)+(5/12*'Pupil Numbers'!F24*'Funding Rates'!F7),"")</f>
        <v/>
      </c>
      <c r="F25" s="18" t="str">
        <f>IFERROR((7/12*'Pupil Numbers'!F24*'Funding Rates'!F7)+(5/12*'Pupil Numbers'!G24*'Funding Rates'!G7),"")</f>
        <v/>
      </c>
      <c r="G25" s="19" t="str">
        <f>IFERROR((7/12*'Pupil Numbers'!G24*'Funding Rates'!G7)+(5/12*'Pupil Numbers'!H24*'Funding Rates'!H7),"")</f>
        <v/>
      </c>
    </row>
    <row r="26" spans="2:33" x14ac:dyDescent="0.3">
      <c r="B26" s="127" t="s">
        <v>112</v>
      </c>
      <c r="C26" s="24" t="str">
        <f>IFERROR((7/12*'Pupil Numbers'!C25*'Funding Rates'!C8)+(5/12*'Pupil Numbers'!D25*'Funding Rates'!D8),"")</f>
        <v/>
      </c>
      <c r="D26" s="24" t="str">
        <f>IFERROR((7/12*'Pupil Numbers'!D25*'Funding Rates'!D8)+(5/12*'Pupil Numbers'!E25*'Funding Rates'!E8),"")</f>
        <v/>
      </c>
      <c r="E26" s="24" t="str">
        <f>IFERROR((7/12*'Pupil Numbers'!E25*'Funding Rates'!E8)+(5/12*'Pupil Numbers'!F25*'Funding Rates'!F8),"")</f>
        <v/>
      </c>
      <c r="F26" s="24" t="str">
        <f>IFERROR((7/12*'Pupil Numbers'!F25*'Funding Rates'!F8)+(5/12*'Pupil Numbers'!G25*'Funding Rates'!G8),"")</f>
        <v/>
      </c>
      <c r="G26" s="25" t="str">
        <f>IFERROR((7/12*'Pupil Numbers'!G25*'Funding Rates'!G8)+(5/12*'Pupil Numbers'!H25*'Funding Rates'!H8),"")</f>
        <v/>
      </c>
    </row>
    <row r="27" spans="2:33" x14ac:dyDescent="0.3">
      <c r="B27" s="128" t="s">
        <v>113</v>
      </c>
      <c r="C27" s="18" t="str">
        <f>IFERROR(IF(SUM('Pupil Numbers'!C5:C11)=0,"",IF(SUM('Pupil Numbers'!C5:C11)&lt;16,'Funding Rates'!C12,'Funding Rates'!C12+'Funding Rates'!C13*SUM('Pupil Numbers'!C5:C11))),"")</f>
        <v/>
      </c>
      <c r="D27" s="18" t="str">
        <f>IFERROR(IF(SUM('Pupil Numbers'!D5:D11)=0,"",IF(SUM('Pupil Numbers'!D5:D11)&lt;16,'Funding Rates'!D12,'Funding Rates'!D12+'Funding Rates'!D13*SUM('Pupil Numbers'!D5:D11))),"")</f>
        <v/>
      </c>
      <c r="E27" s="18" t="str">
        <f>IFERROR(IF(SUM('Pupil Numbers'!E5:E11)=0,"",IF(SUM('Pupil Numbers'!E5:E11)&lt;16,'Funding Rates'!E12,'Funding Rates'!E12+'Funding Rates'!E13*SUM('Pupil Numbers'!E5:E11))),"")</f>
        <v/>
      </c>
      <c r="F27" s="18" t="str">
        <f>IFERROR(IF(SUM('Pupil Numbers'!F5:F11)=0,"",IF(SUM('Pupil Numbers'!F5:F11)&lt;16,'Funding Rates'!F12,'Funding Rates'!F12+'Funding Rates'!F13*SUM('Pupil Numbers'!F5:F11))),"")</f>
        <v/>
      </c>
      <c r="G27" s="19" t="str">
        <f>IFERROR(IF(SUM('Pupil Numbers'!G5:G11)=0,"",IF(SUM('Pupil Numbers'!G5:G11)&lt;16,'Funding Rates'!G12,'Funding Rates'!G12+'Funding Rates'!G13*SUM('Pupil Numbers'!G5:G11))),"")</f>
        <v/>
      </c>
    </row>
    <row r="28" spans="2:33" x14ac:dyDescent="0.3">
      <c r="B28" s="127" t="s">
        <v>71</v>
      </c>
      <c r="C28" s="24" t="str">
        <f>IFERROR(IF(AND('Pupil Numbers'!C27="",'Pupil Numbers'!C32="",'Pupil Numbers'!C28="",'Pupil Numbers'!C33=""),"",('Pupil Numbers'!C27+'Pupil Numbers'!C32-'Pupil Numbers'!C28-'Pupil Numbers'!C33)/2*'Funding Rates'!C17),"")</f>
        <v/>
      </c>
      <c r="D28" s="24" t="str">
        <f>IFERROR(IF(AND('Pupil Numbers'!D27="",'Pupil Numbers'!D32="",'Pupil Numbers'!D28="",'Pupil Numbers'!D33=""),"",('Pupil Numbers'!D27+'Pupil Numbers'!D32-'Pupil Numbers'!D28-'Pupil Numbers'!D33)/2*'Funding Rates'!D17),"")</f>
        <v/>
      </c>
      <c r="E28" s="24" t="str">
        <f>IFERROR(IF(AND('Pupil Numbers'!E27="",'Pupil Numbers'!E32="",'Pupil Numbers'!E28="",'Pupil Numbers'!E33=""),"",('Pupil Numbers'!E27+'Pupil Numbers'!E32-'Pupil Numbers'!E28-'Pupil Numbers'!E33)/2*'Funding Rates'!E17),"")</f>
        <v/>
      </c>
      <c r="F28" s="24" t="str">
        <f>IFERROR(IF(AND('Pupil Numbers'!F27="",'Pupil Numbers'!F32="",'Pupil Numbers'!F28="",'Pupil Numbers'!F33=""),"",('Pupil Numbers'!F27+'Pupil Numbers'!F32-'Pupil Numbers'!F28-'Pupil Numbers'!F33)/2*'Funding Rates'!F17),"")</f>
        <v/>
      </c>
      <c r="G28" s="25" t="str">
        <f>IFERROR(IF(AND('Pupil Numbers'!G27="",'Pupil Numbers'!G32="",'Pupil Numbers'!G28="",'Pupil Numbers'!G33=""),"",('Pupil Numbers'!G27+'Pupil Numbers'!G32-'Pupil Numbers'!G28-'Pupil Numbers'!G33)/2*'Funding Rates'!G17),"")</f>
        <v/>
      </c>
    </row>
    <row r="29" spans="2:33" ht="15" thickBot="1" x14ac:dyDescent="0.35">
      <c r="B29" s="129" t="s">
        <v>114</v>
      </c>
      <c r="C29" s="20" t="str">
        <f>IFERROR(IF(SUM('Pupil Numbers'!C5:C16)=0,"",(SUM('Pupil Numbers'!C5:C11)*'Funding Rates'!#REF!+SUM('Pupil Numbers'!C12:C14)*'Funding Rates'!#REF!+SUM('Pupil Numbers'!C15:C16)*'Funding Rates'!#REF!+'Pupil Numbers'!C21*'Funding Rates'!#REF!+'Pupil Numbers'!C22*'Funding Rates'!#REF!+'Funding Rates'!#REF!)*'Funding Rates'!#REF!),"")</f>
        <v/>
      </c>
      <c r="D29" s="20" t="str">
        <f>IFERROR(IF(SUM('Pupil Numbers'!D5:D16)=0,"",(SUM('Pupil Numbers'!D5:D11)*'Funding Rates'!#REF!+SUM('Pupil Numbers'!D12:D14)*'Funding Rates'!#REF!+SUM('Pupil Numbers'!D15:D16)*'Funding Rates'!#REF!+'Pupil Numbers'!D21*'Funding Rates'!#REF!+'Pupil Numbers'!D22*'Funding Rates'!#REF!+'Funding Rates'!#REF!)*'Funding Rates'!#REF!),"")</f>
        <v/>
      </c>
      <c r="E29" s="20" t="str">
        <f>IFERROR(IF(SUM('Pupil Numbers'!E5:E16)=0,"",(SUM('Pupil Numbers'!E5:E11)*'Funding Rates'!#REF!+SUM('Pupil Numbers'!E12:E14)*'Funding Rates'!#REF!+SUM('Pupil Numbers'!E15:E16)*'Funding Rates'!#REF!+'Pupil Numbers'!E21*'Funding Rates'!#REF!+'Pupil Numbers'!E22*'Funding Rates'!#REF!+'Funding Rates'!#REF!)*'Funding Rates'!#REF!),"")</f>
        <v/>
      </c>
      <c r="F29" s="20" t="str">
        <f>IFERROR(IF(SUM('Pupil Numbers'!F5:F16)=0,"",(SUM('Pupil Numbers'!F5:F11)*'Funding Rates'!#REF!+SUM('Pupil Numbers'!F12:F14)*'Funding Rates'!#REF!+SUM('Pupil Numbers'!F15:F16)*'Funding Rates'!#REF!+'Pupil Numbers'!F21*'Funding Rates'!#REF!+'Pupil Numbers'!F22*'Funding Rates'!#REF!+'Funding Rates'!#REF!)*'Funding Rates'!#REF!),"")</f>
        <v/>
      </c>
      <c r="G29" s="21" t="str">
        <f>IFERROR(IF(SUM('Pupil Numbers'!G5:G16)=0,"",(SUM('Pupil Numbers'!G5:G11)*'Funding Rates'!#REF!+SUM('Pupil Numbers'!G12:G14)*'Funding Rates'!#REF!+SUM('Pupil Numbers'!G15:G16)*'Funding Rates'!#REF!+'Pupil Numbers'!G21*'Funding Rates'!#REF!+'Pupil Numbers'!G22*'Funding Rates'!#REF!+'Funding Rates'!#REF!)*'Funding Rates'!#REF!),"")</f>
        <v/>
      </c>
    </row>
    <row r="30" spans="2:33" ht="15" thickBot="1" x14ac:dyDescent="0.35">
      <c r="B30" s="85"/>
      <c r="C30" s="3"/>
      <c r="D30" s="3"/>
      <c r="E30" s="3"/>
      <c r="F30" s="3"/>
      <c r="G30" s="3"/>
    </row>
    <row r="31" spans="2:33" ht="15.6" x14ac:dyDescent="0.3">
      <c r="B31" s="154" t="s">
        <v>115</v>
      </c>
      <c r="C31" s="155"/>
      <c r="D31" s="155"/>
      <c r="E31" s="155"/>
      <c r="F31" s="155"/>
      <c r="G31" s="156"/>
    </row>
    <row r="32" spans="2:33" ht="16.2" thickBot="1" x14ac:dyDescent="0.35">
      <c r="B32" s="99"/>
      <c r="C32" s="112" t="str">
        <f>C11</f>
        <v>2025/26</v>
      </c>
      <c r="D32" s="112" t="str">
        <f t="shared" ref="D32:G32" si="2">D11</f>
        <v>2026/27</v>
      </c>
      <c r="E32" s="112" t="str">
        <f t="shared" si="2"/>
        <v>2027/28</v>
      </c>
      <c r="F32" s="112" t="str">
        <f t="shared" si="2"/>
        <v>2028/29</v>
      </c>
      <c r="G32" s="113" t="str">
        <f t="shared" si="2"/>
        <v>2029/30</v>
      </c>
    </row>
    <row r="33" spans="2:17" ht="15" thickBot="1" x14ac:dyDescent="0.35">
      <c r="B33" s="130" t="s">
        <v>91</v>
      </c>
      <c r="C33" s="26">
        <f>'Other Assumptions'!C22</f>
        <v>70000</v>
      </c>
      <c r="D33" s="26">
        <f>'Other Assumptions'!D22</f>
        <v>70000</v>
      </c>
      <c r="E33" s="26">
        <f>'Other Assumptions'!E22</f>
        <v>70000</v>
      </c>
      <c r="F33" s="26">
        <f>'Other Assumptions'!F22</f>
        <v>70000</v>
      </c>
      <c r="G33" s="27">
        <f>'Other Assumptions'!G22</f>
        <v>70000</v>
      </c>
    </row>
    <row r="34" spans="2:17" ht="15" thickBot="1" x14ac:dyDescent="0.35"/>
    <row r="35" spans="2:17" x14ac:dyDescent="0.3">
      <c r="B35" s="166" t="s">
        <v>116</v>
      </c>
      <c r="C35" s="167"/>
      <c r="D35" s="167"/>
      <c r="E35" s="167"/>
      <c r="F35" s="167"/>
      <c r="G35" s="167"/>
      <c r="H35" s="167"/>
      <c r="I35" s="167"/>
      <c r="J35" s="167"/>
      <c r="K35" s="167"/>
      <c r="L35" s="167"/>
      <c r="M35" s="167"/>
      <c r="N35" s="167"/>
      <c r="O35" s="167"/>
      <c r="P35" s="167"/>
      <c r="Q35" s="168"/>
    </row>
    <row r="36" spans="2:17" ht="15" thickBot="1" x14ac:dyDescent="0.35">
      <c r="B36" s="169"/>
      <c r="C36" s="170"/>
      <c r="D36" s="170"/>
      <c r="E36" s="170"/>
      <c r="F36" s="170"/>
      <c r="G36" s="170"/>
      <c r="H36" s="170"/>
      <c r="I36" s="170"/>
      <c r="J36" s="170"/>
      <c r="K36" s="170"/>
      <c r="L36" s="170"/>
      <c r="M36" s="170"/>
      <c r="N36" s="170"/>
      <c r="O36" s="170"/>
      <c r="P36" s="170"/>
      <c r="Q36" s="171"/>
    </row>
    <row r="37" spans="2:17" ht="15" thickBot="1" x14ac:dyDescent="0.35">
      <c r="B37" s="85"/>
      <c r="C37" s="3"/>
      <c r="D37" s="3"/>
      <c r="E37" s="3"/>
      <c r="F37" s="3"/>
      <c r="G37" s="3"/>
    </row>
    <row r="38" spans="2:17" ht="15.6" x14ac:dyDescent="0.3">
      <c r="B38" s="154" t="s">
        <v>64</v>
      </c>
      <c r="C38" s="155"/>
      <c r="D38" s="155"/>
      <c r="E38" s="155"/>
      <c r="F38" s="155"/>
      <c r="G38" s="155"/>
      <c r="H38" s="156"/>
      <c r="L38" s="154" t="s">
        <v>67</v>
      </c>
      <c r="M38" s="155"/>
      <c r="N38" s="155"/>
      <c r="O38" s="155"/>
      <c r="P38" s="155"/>
      <c r="Q38" s="156"/>
    </row>
    <row r="39" spans="2:17" ht="16.2" thickBot="1" x14ac:dyDescent="0.35">
      <c r="B39" s="99"/>
      <c r="C39" s="100">
        <f>'Funding Rates'!C3</f>
        <v>45748</v>
      </c>
      <c r="D39" s="100">
        <f>'Funding Rates'!D3</f>
        <v>46113</v>
      </c>
      <c r="E39" s="100">
        <f>'Funding Rates'!E3</f>
        <v>46478</v>
      </c>
      <c r="F39" s="100">
        <f>'Funding Rates'!F3</f>
        <v>46844</v>
      </c>
      <c r="G39" s="100">
        <f>'Funding Rates'!G3</f>
        <v>47209</v>
      </c>
      <c r="H39" s="101">
        <f>'Funding Rates'!H3</f>
        <v>47574</v>
      </c>
      <c r="L39" s="99"/>
      <c r="M39" s="100">
        <f>'Funding Rates'!C11</f>
        <v>45901</v>
      </c>
      <c r="N39" s="100">
        <f>'Funding Rates'!D11</f>
        <v>46266</v>
      </c>
      <c r="O39" s="100">
        <f>'Funding Rates'!E11</f>
        <v>46631</v>
      </c>
      <c r="P39" s="100">
        <f>'Funding Rates'!F11</f>
        <v>46997</v>
      </c>
      <c r="Q39" s="101">
        <f>'Funding Rates'!G11</f>
        <v>47362</v>
      </c>
    </row>
    <row r="40" spans="2:17" x14ac:dyDescent="0.3">
      <c r="B40" s="131" t="str">
        <f>'Funding Rates'!B4</f>
        <v>FSM6 Primary</v>
      </c>
      <c r="C40" s="22">
        <f>'Funding Rates'!C4</f>
        <v>1480</v>
      </c>
      <c r="D40" s="22">
        <f>'Funding Rates'!D4</f>
        <v>1480</v>
      </c>
      <c r="E40" s="22">
        <f>'Funding Rates'!E4</f>
        <v>1480</v>
      </c>
      <c r="F40" s="22">
        <f>'Funding Rates'!F4</f>
        <v>1480</v>
      </c>
      <c r="G40" s="22">
        <f>'Funding Rates'!G4</f>
        <v>1480</v>
      </c>
      <c r="H40" s="23">
        <f>'Funding Rates'!H4</f>
        <v>1480</v>
      </c>
      <c r="L40" s="127" t="str">
        <f>'Funding Rates'!B12</f>
        <v>Minimum</v>
      </c>
      <c r="M40" s="24">
        <f>'Funding Rates'!C12</f>
        <v>16000</v>
      </c>
      <c r="N40" s="24">
        <f>'Funding Rates'!D12</f>
        <v>16000</v>
      </c>
      <c r="O40" s="24">
        <f>'Funding Rates'!E12</f>
        <v>16000</v>
      </c>
      <c r="P40" s="24">
        <f>'Funding Rates'!F12</f>
        <v>16000</v>
      </c>
      <c r="Q40" s="25">
        <f>'Funding Rates'!G12</f>
        <v>16000</v>
      </c>
    </row>
    <row r="41" spans="2:17" ht="15" thickBot="1" x14ac:dyDescent="0.35">
      <c r="B41" s="128" t="str">
        <f>'Funding Rates'!B5</f>
        <v>FSM6 Secondary</v>
      </c>
      <c r="C41" s="18">
        <f>'Funding Rates'!C5</f>
        <v>1050</v>
      </c>
      <c r="D41" s="18">
        <f>'Funding Rates'!D5</f>
        <v>1050</v>
      </c>
      <c r="E41" s="18">
        <f>'Funding Rates'!E5</f>
        <v>1050</v>
      </c>
      <c r="F41" s="18">
        <f>'Funding Rates'!F5</f>
        <v>1050</v>
      </c>
      <c r="G41" s="18">
        <f>'Funding Rates'!G5</f>
        <v>1050</v>
      </c>
      <c r="H41" s="19">
        <f>'Funding Rates'!H5</f>
        <v>1050</v>
      </c>
      <c r="L41" s="129" t="str">
        <f>'Funding Rates'!B13</f>
        <v>Per Pupil Rate</v>
      </c>
      <c r="M41" s="20">
        <f>'Funding Rates'!C13</f>
        <v>10</v>
      </c>
      <c r="N41" s="20">
        <f>'Funding Rates'!D13</f>
        <v>10</v>
      </c>
      <c r="O41" s="20">
        <f>'Funding Rates'!E13</f>
        <v>10</v>
      </c>
      <c r="P41" s="20">
        <f>'Funding Rates'!F13</f>
        <v>10</v>
      </c>
      <c r="Q41" s="21">
        <f>'Funding Rates'!G13</f>
        <v>10</v>
      </c>
    </row>
    <row r="42" spans="2:17" ht="15" thickBot="1" x14ac:dyDescent="0.35">
      <c r="B42" s="127" t="str">
        <f>'Funding Rates'!B6</f>
        <v>Previously LAC</v>
      </c>
      <c r="C42" s="24">
        <f>'Funding Rates'!C6</f>
        <v>2570</v>
      </c>
      <c r="D42" s="24">
        <f>'Funding Rates'!D6</f>
        <v>2570</v>
      </c>
      <c r="E42" s="24">
        <f>'Funding Rates'!E6</f>
        <v>2570</v>
      </c>
      <c r="F42" s="24">
        <f>'Funding Rates'!F6</f>
        <v>2570</v>
      </c>
      <c r="G42" s="24">
        <f>'Funding Rates'!G6</f>
        <v>2570</v>
      </c>
      <c r="H42" s="25">
        <f>'Funding Rates'!H6</f>
        <v>2570</v>
      </c>
    </row>
    <row r="43" spans="2:17" ht="15.6" x14ac:dyDescent="0.3">
      <c r="B43" s="128" t="str">
        <f>'Funding Rates'!B7</f>
        <v>LAC</v>
      </c>
      <c r="C43" s="18">
        <f>'Funding Rates'!C7</f>
        <v>2570</v>
      </c>
      <c r="D43" s="18">
        <f>'Funding Rates'!D7</f>
        <v>2570</v>
      </c>
      <c r="E43" s="18">
        <f>'Funding Rates'!E7</f>
        <v>2570</v>
      </c>
      <c r="F43" s="18">
        <f>'Funding Rates'!F7</f>
        <v>2570</v>
      </c>
      <c r="G43" s="18">
        <f>'Funding Rates'!G7</f>
        <v>2570</v>
      </c>
      <c r="H43" s="19">
        <f>'Funding Rates'!H7</f>
        <v>2570</v>
      </c>
      <c r="L43" s="154" t="s">
        <v>71</v>
      </c>
      <c r="M43" s="155"/>
      <c r="N43" s="155"/>
      <c r="O43" s="155"/>
      <c r="P43" s="155"/>
      <c r="Q43" s="156"/>
    </row>
    <row r="44" spans="2:17" ht="16.2" thickBot="1" x14ac:dyDescent="0.35">
      <c r="B44" s="130" t="str">
        <f>'Funding Rates'!B8</f>
        <v>Service Children</v>
      </c>
      <c r="C44" s="26">
        <f>'Funding Rates'!C8</f>
        <v>340</v>
      </c>
      <c r="D44" s="26">
        <f>'Funding Rates'!D8</f>
        <v>340</v>
      </c>
      <c r="E44" s="26">
        <f>'Funding Rates'!E8</f>
        <v>340</v>
      </c>
      <c r="F44" s="26">
        <f>'Funding Rates'!F8</f>
        <v>340</v>
      </c>
      <c r="G44" s="26">
        <f>'Funding Rates'!G8</f>
        <v>340</v>
      </c>
      <c r="H44" s="27">
        <f>'Funding Rates'!H8</f>
        <v>340</v>
      </c>
      <c r="L44" s="102"/>
      <c r="M44" s="100">
        <f>'Funding Rates'!C16</f>
        <v>45901</v>
      </c>
      <c r="N44" s="100">
        <f>'Funding Rates'!D16</f>
        <v>46266</v>
      </c>
      <c r="O44" s="100">
        <f>'Funding Rates'!E16</f>
        <v>46631</v>
      </c>
      <c r="P44" s="100">
        <f>'Funding Rates'!F16</f>
        <v>46997</v>
      </c>
      <c r="Q44" s="101">
        <f>'Funding Rates'!G16</f>
        <v>47362</v>
      </c>
    </row>
    <row r="45" spans="2:17" ht="15" thickBot="1" x14ac:dyDescent="0.35">
      <c r="L45" s="130" t="str">
        <f>'Funding Rates'!B17</f>
        <v>Per Pupil Rate</v>
      </c>
      <c r="M45" s="26">
        <f>'Funding Rates'!C17</f>
        <v>490.2</v>
      </c>
      <c r="N45" s="26">
        <f>'Funding Rates'!D17</f>
        <v>490.2</v>
      </c>
      <c r="O45" s="26">
        <f>'Funding Rates'!E17</f>
        <v>490.2</v>
      </c>
      <c r="P45" s="26">
        <f>'Funding Rates'!F17</f>
        <v>490.2</v>
      </c>
      <c r="Q45" s="27">
        <f>'Funding Rates'!G17</f>
        <v>490.2</v>
      </c>
    </row>
    <row r="46" spans="2:17" ht="16.2" thickBot="1" x14ac:dyDescent="0.35">
      <c r="B46" s="154" t="s">
        <v>74</v>
      </c>
      <c r="C46" s="155"/>
      <c r="D46" s="155"/>
      <c r="E46" s="155"/>
      <c r="F46" s="155"/>
      <c r="G46" s="156"/>
    </row>
    <row r="47" spans="2:17" ht="16.2" thickBot="1" x14ac:dyDescent="0.35">
      <c r="B47" s="111" t="s">
        <v>75</v>
      </c>
      <c r="C47" s="100">
        <f>'Other Assumptions'!C3</f>
        <v>45901</v>
      </c>
      <c r="D47" s="100">
        <f>'Other Assumptions'!D3</f>
        <v>46266</v>
      </c>
      <c r="E47" s="100">
        <f>'Other Assumptions'!E3</f>
        <v>46631</v>
      </c>
      <c r="F47" s="100">
        <f>'Other Assumptions'!F3</f>
        <v>46997</v>
      </c>
      <c r="G47" s="101">
        <f>'Other Assumptions'!G3</f>
        <v>47362</v>
      </c>
      <c r="L47" s="154" t="s">
        <v>73</v>
      </c>
      <c r="M47" s="155"/>
      <c r="N47" s="155"/>
      <c r="O47" s="155"/>
      <c r="P47" s="155"/>
      <c r="Q47" s="156"/>
    </row>
    <row r="48" spans="2:17" ht="16.2" thickBot="1" x14ac:dyDescent="0.35">
      <c r="B48" s="131" t="str">
        <f>IF('Other Assumptions'!B4="","",'Other Assumptions'!B4)</f>
        <v>GAG Per Pupil Uplift</v>
      </c>
      <c r="C48" s="66">
        <f>IF('Other Assumptions'!C4="","",'Other Assumptions'!C4)</f>
        <v>0.02</v>
      </c>
      <c r="D48" s="66">
        <f>IF('Other Assumptions'!D4="","",'Other Assumptions'!D4)</f>
        <v>0.02</v>
      </c>
      <c r="E48" s="66">
        <f>IF('Other Assumptions'!E4="","",'Other Assumptions'!E4)</f>
        <v>0.02</v>
      </c>
      <c r="F48" s="66">
        <f>IF('Other Assumptions'!F4="","",'Other Assumptions'!F4)</f>
        <v>0.02</v>
      </c>
      <c r="G48" s="67">
        <f>IF('Other Assumptions'!G4="","",'Other Assumptions'!G4)</f>
        <v>0.02</v>
      </c>
      <c r="L48" s="99"/>
      <c r="M48" s="100">
        <f>'Funding Rates'!C20</f>
        <v>45901</v>
      </c>
      <c r="N48" s="100">
        <f>'Funding Rates'!D20</f>
        <v>46266</v>
      </c>
      <c r="O48" s="100">
        <f>'Funding Rates'!E20</f>
        <v>46631</v>
      </c>
      <c r="P48" s="100">
        <f>'Funding Rates'!F20</f>
        <v>46997</v>
      </c>
      <c r="Q48" s="101">
        <f>'Funding Rates'!G20</f>
        <v>47362</v>
      </c>
    </row>
    <row r="49" spans="2:17" x14ac:dyDescent="0.3">
      <c r="B49" s="128" t="str">
        <f>IF('Other Assumptions'!B5="","",'Other Assumptions'!B5)</f>
        <v>Teaching Staff Inflationary Increase</v>
      </c>
      <c r="C49" s="64">
        <f>IF('Other Assumptions'!C5="","",'Other Assumptions'!C5)</f>
        <v>0.05</v>
      </c>
      <c r="D49" s="64">
        <f>IF('Other Assumptions'!D5="","",'Other Assumptions'!D5)</f>
        <v>0.05</v>
      </c>
      <c r="E49" s="64">
        <f>IF('Other Assumptions'!E5="","",'Other Assumptions'!E5)</f>
        <v>0.05</v>
      </c>
      <c r="F49" s="64">
        <f>IF('Other Assumptions'!F5="","",'Other Assumptions'!F5)</f>
        <v>0.05</v>
      </c>
      <c r="G49" s="46">
        <f>IF('Other Assumptions'!G5="","",'Other Assumptions'!G5)</f>
        <v>0.05</v>
      </c>
      <c r="L49" s="76" t="str">
        <f>IF('Funding Rates'!B21="","",'Funding Rates'!B21)</f>
        <v/>
      </c>
      <c r="M49" s="66" t="str">
        <f>IF('Funding Rates'!C21="","",'Funding Rates'!C21)</f>
        <v/>
      </c>
      <c r="N49" s="66" t="str">
        <f>IF('Funding Rates'!D21="","",'Funding Rates'!D21)</f>
        <v/>
      </c>
      <c r="O49" s="66" t="str">
        <f>IF('Funding Rates'!E21="","",'Funding Rates'!E21)</f>
        <v/>
      </c>
      <c r="P49" s="66" t="str">
        <f>IF('Funding Rates'!F21="","",'Funding Rates'!F21)</f>
        <v/>
      </c>
      <c r="Q49" s="67" t="str">
        <f>IF('Funding Rates'!G21="","",'Funding Rates'!G21)</f>
        <v/>
      </c>
    </row>
    <row r="50" spans="2:17" x14ac:dyDescent="0.3">
      <c r="B50" s="127" t="str">
        <f>IF('Other Assumptions'!B6="","",'Other Assumptions'!B6)</f>
        <v>Support Staff Inflationary Increase</v>
      </c>
      <c r="C50" s="63">
        <f>IF('Other Assumptions'!C6="","",'Other Assumptions'!C6)</f>
        <v>0.04</v>
      </c>
      <c r="D50" s="63">
        <f>IF('Other Assumptions'!D6="","",'Other Assumptions'!D6)</f>
        <v>0.04</v>
      </c>
      <c r="E50" s="63">
        <f>IF('Other Assumptions'!E6="","",'Other Assumptions'!E6)</f>
        <v>0.04</v>
      </c>
      <c r="F50" s="63">
        <f>IF('Other Assumptions'!F6="","",'Other Assumptions'!F6)</f>
        <v>0.04</v>
      </c>
      <c r="G50" s="45">
        <f>IF('Other Assumptions'!G6="","",'Other Assumptions'!G6)</f>
        <v>0.04</v>
      </c>
      <c r="L50" s="77" t="str">
        <f>IF('Funding Rates'!B22="","",'Funding Rates'!B22)</f>
        <v/>
      </c>
      <c r="M50" s="64" t="str">
        <f>IF('Funding Rates'!C22="","",'Funding Rates'!C22)</f>
        <v/>
      </c>
      <c r="N50" s="64" t="str">
        <f>IF('Funding Rates'!D22="","",'Funding Rates'!D22)</f>
        <v/>
      </c>
      <c r="O50" s="64" t="str">
        <f>IF('Funding Rates'!E22="","",'Funding Rates'!E22)</f>
        <v/>
      </c>
      <c r="P50" s="64" t="str">
        <f>IF('Funding Rates'!F22="","",'Funding Rates'!F22)</f>
        <v/>
      </c>
      <c r="Q50" s="46" t="str">
        <f>IF('Funding Rates'!G22="","",'Funding Rates'!G22)</f>
        <v/>
      </c>
    </row>
    <row r="51" spans="2:17" x14ac:dyDescent="0.3">
      <c r="B51" s="128" t="str">
        <f>IF('Other Assumptions'!B7="","",'Other Assumptions'!B7)</f>
        <v>General Inflation</v>
      </c>
      <c r="C51" s="64">
        <f>IF('Other Assumptions'!C7="","",'Other Assumptions'!C7)</f>
        <v>4.2000000000000003E-2</v>
      </c>
      <c r="D51" s="64">
        <f>IF('Other Assumptions'!D7="","",'Other Assumptions'!D7)</f>
        <v>4.2000000000000003E-2</v>
      </c>
      <c r="E51" s="64">
        <f>IF('Other Assumptions'!E7="","",'Other Assumptions'!E7)</f>
        <v>4.2000000000000003E-2</v>
      </c>
      <c r="F51" s="64">
        <f>IF('Other Assumptions'!F7="","",'Other Assumptions'!F7)</f>
        <v>4.2000000000000003E-2</v>
      </c>
      <c r="G51" s="46">
        <f>IF('Other Assumptions'!G7="","",'Other Assumptions'!G7)</f>
        <v>4.2000000000000003E-2</v>
      </c>
      <c r="L51" s="78" t="str">
        <f>IF('Funding Rates'!B23="","",'Funding Rates'!B23)</f>
        <v/>
      </c>
      <c r="M51" s="63" t="str">
        <f>IF('Funding Rates'!C23="","",'Funding Rates'!C23)</f>
        <v/>
      </c>
      <c r="N51" s="63" t="str">
        <f>IF('Funding Rates'!D23="","",'Funding Rates'!D23)</f>
        <v/>
      </c>
      <c r="O51" s="63" t="str">
        <f>IF('Funding Rates'!E23="","",'Funding Rates'!E23)</f>
        <v/>
      </c>
      <c r="P51" s="63" t="str">
        <f>IF('Funding Rates'!F23="","",'Funding Rates'!F23)</f>
        <v/>
      </c>
      <c r="Q51" s="45" t="str">
        <f>IF('Funding Rates'!G23="","",'Funding Rates'!G23)</f>
        <v/>
      </c>
    </row>
    <row r="52" spans="2:17" x14ac:dyDescent="0.3">
      <c r="B52" s="127" t="str">
        <f>IF('Other Assumptions'!B8="","",'Other Assumptions'!B8)</f>
        <v>Top-Slice/Central Charge</v>
      </c>
      <c r="C52" s="63">
        <f>IF('Other Assumptions'!C8="","",'Other Assumptions'!C8)</f>
        <v>0.05</v>
      </c>
      <c r="D52" s="63">
        <f>IF('Other Assumptions'!D8="","",'Other Assumptions'!D8)</f>
        <v>0.05</v>
      </c>
      <c r="E52" s="63">
        <f>IF('Other Assumptions'!E8="","",'Other Assumptions'!E8)</f>
        <v>0.05</v>
      </c>
      <c r="F52" s="63">
        <f>IF('Other Assumptions'!F8="","",'Other Assumptions'!F8)</f>
        <v>0.05</v>
      </c>
      <c r="G52" s="45">
        <f>IF('Other Assumptions'!G8="","",'Other Assumptions'!G8)</f>
        <v>0.05</v>
      </c>
      <c r="L52" s="77" t="str">
        <f>IF('Funding Rates'!B24="","",'Funding Rates'!B24)</f>
        <v/>
      </c>
      <c r="M52" s="64" t="str">
        <f>IF('Funding Rates'!C24="","",'Funding Rates'!C24)</f>
        <v/>
      </c>
      <c r="N52" s="64" t="str">
        <f>IF('Funding Rates'!D24="","",'Funding Rates'!D24)</f>
        <v/>
      </c>
      <c r="O52" s="64" t="str">
        <f>IF('Funding Rates'!E24="","",'Funding Rates'!E24)</f>
        <v/>
      </c>
      <c r="P52" s="64" t="str">
        <f>IF('Funding Rates'!F24="","",'Funding Rates'!F24)</f>
        <v/>
      </c>
      <c r="Q52" s="46" t="str">
        <f>IF('Funding Rates'!G24="","",'Funding Rates'!G24)</f>
        <v/>
      </c>
    </row>
    <row r="53" spans="2:17" x14ac:dyDescent="0.3">
      <c r="B53" s="128" t="str">
        <f>IF('Other Assumptions'!B9="","",'Other Assumptions'!B9)</f>
        <v>RPA Per Pupil Rate</v>
      </c>
      <c r="C53" s="65">
        <f>IF('Other Assumptions'!C9="","",'Other Assumptions'!C9)</f>
        <v>27</v>
      </c>
      <c r="D53" s="65">
        <f>IF('Other Assumptions'!D9="","",'Other Assumptions'!D9)</f>
        <v>27</v>
      </c>
      <c r="E53" s="65">
        <f>IF('Other Assumptions'!E9="","",'Other Assumptions'!E9)</f>
        <v>27</v>
      </c>
      <c r="F53" s="65">
        <f>IF('Other Assumptions'!F9="","",'Other Assumptions'!F9)</f>
        <v>27</v>
      </c>
      <c r="G53" s="68">
        <f>IF('Other Assumptions'!G9="","",'Other Assumptions'!G9)</f>
        <v>27</v>
      </c>
      <c r="L53" s="78" t="str">
        <f>IF('Funding Rates'!B25="","",'Funding Rates'!B25)</f>
        <v/>
      </c>
      <c r="M53" s="63" t="str">
        <f>IF('Funding Rates'!C25="","",'Funding Rates'!C25)</f>
        <v/>
      </c>
      <c r="N53" s="63" t="str">
        <f>IF('Funding Rates'!D25="","",'Funding Rates'!D25)</f>
        <v/>
      </c>
      <c r="O53" s="63" t="str">
        <f>IF('Funding Rates'!E25="","",'Funding Rates'!E25)</f>
        <v/>
      </c>
      <c r="P53" s="63" t="str">
        <f>IF('Funding Rates'!F25="","",'Funding Rates'!F25)</f>
        <v/>
      </c>
      <c r="Q53" s="45" t="str">
        <f>IF('Funding Rates'!G25="","",'Funding Rates'!G25)</f>
        <v/>
      </c>
    </row>
    <row r="54" spans="2:17" x14ac:dyDescent="0.3">
      <c r="B54" s="78" t="str">
        <f>IF('Other Assumptions'!B10="","",'Other Assumptions'!B10)</f>
        <v/>
      </c>
      <c r="C54" s="63" t="str">
        <f>IF('Other Assumptions'!C10="","",'Other Assumptions'!C10)</f>
        <v/>
      </c>
      <c r="D54" s="63" t="str">
        <f>IF('Other Assumptions'!D10="","",'Other Assumptions'!D10)</f>
        <v/>
      </c>
      <c r="E54" s="63" t="str">
        <f>IF('Other Assumptions'!E10="","",'Other Assumptions'!E10)</f>
        <v/>
      </c>
      <c r="F54" s="63" t="str">
        <f>IF('Other Assumptions'!F10="","",'Other Assumptions'!F10)</f>
        <v/>
      </c>
      <c r="G54" s="45" t="str">
        <f>IF('Other Assumptions'!G10="","",'Other Assumptions'!G10)</f>
        <v/>
      </c>
      <c r="L54" s="77" t="str">
        <f>IF('Funding Rates'!B26="","",'Funding Rates'!B26)</f>
        <v/>
      </c>
      <c r="M54" s="64" t="str">
        <f>IF('Funding Rates'!C26="","",'Funding Rates'!C26)</f>
        <v/>
      </c>
      <c r="N54" s="64" t="str">
        <f>IF('Funding Rates'!D26="","",'Funding Rates'!D26)</f>
        <v/>
      </c>
      <c r="O54" s="64" t="str">
        <f>IF('Funding Rates'!E26="","",'Funding Rates'!E26)</f>
        <v/>
      </c>
      <c r="P54" s="64" t="str">
        <f>IF('Funding Rates'!F26="","",'Funding Rates'!F26)</f>
        <v/>
      </c>
      <c r="Q54" s="46" t="str">
        <f>IF('Funding Rates'!G26="","",'Funding Rates'!G26)</f>
        <v/>
      </c>
    </row>
    <row r="55" spans="2:17" ht="15" thickBot="1" x14ac:dyDescent="0.35">
      <c r="B55" s="77" t="str">
        <f>IF('Other Assumptions'!B11="","",'Other Assumptions'!B11)</f>
        <v/>
      </c>
      <c r="C55" s="64" t="str">
        <f>IF('Other Assumptions'!C11="","",'Other Assumptions'!C11)</f>
        <v/>
      </c>
      <c r="D55" s="64" t="str">
        <f>IF('Other Assumptions'!D11="","",'Other Assumptions'!D11)</f>
        <v/>
      </c>
      <c r="E55" s="64" t="str">
        <f>IF('Other Assumptions'!E11="","",'Other Assumptions'!E11)</f>
        <v/>
      </c>
      <c r="F55" s="64" t="str">
        <f>IF('Other Assumptions'!F11="","",'Other Assumptions'!F11)</f>
        <v/>
      </c>
      <c r="G55" s="46" t="str">
        <f>IF('Other Assumptions'!G11="","",'Other Assumptions'!G11)</f>
        <v/>
      </c>
      <c r="L55" s="79" t="str">
        <f>IF('Funding Rates'!B27="","",'Funding Rates'!B27)</f>
        <v/>
      </c>
      <c r="M55" s="61" t="str">
        <f>IF('Funding Rates'!C27="","",'Funding Rates'!C27)</f>
        <v/>
      </c>
      <c r="N55" s="61" t="str">
        <f>IF('Funding Rates'!D27="","",'Funding Rates'!D27)</f>
        <v/>
      </c>
      <c r="O55" s="61" t="str">
        <f>IF('Funding Rates'!E27="","",'Funding Rates'!E27)</f>
        <v/>
      </c>
      <c r="P55" s="61" t="str">
        <f>IF('Funding Rates'!F27="","",'Funding Rates'!F27)</f>
        <v/>
      </c>
      <c r="Q55" s="62" t="str">
        <f>IF('Funding Rates'!G27="","",'Funding Rates'!G27)</f>
        <v/>
      </c>
    </row>
    <row r="56" spans="2:17" x14ac:dyDescent="0.3">
      <c r="B56" s="78" t="str">
        <f>IF('Other Assumptions'!B12="","",'Other Assumptions'!B12)</f>
        <v/>
      </c>
      <c r="C56" s="63" t="str">
        <f>IF('Other Assumptions'!C12="","",'Other Assumptions'!C12)</f>
        <v/>
      </c>
      <c r="D56" s="63" t="str">
        <f>IF('Other Assumptions'!D12="","",'Other Assumptions'!D12)</f>
        <v/>
      </c>
      <c r="E56" s="63" t="str">
        <f>IF('Other Assumptions'!E12="","",'Other Assumptions'!E12)</f>
        <v/>
      </c>
      <c r="F56" s="63" t="str">
        <f>IF('Other Assumptions'!F12="","",'Other Assumptions'!F12)</f>
        <v/>
      </c>
      <c r="G56" s="45" t="str">
        <f>IF('Other Assumptions'!G12="","",'Other Assumptions'!G12)</f>
        <v/>
      </c>
    </row>
    <row r="57" spans="2:17" x14ac:dyDescent="0.3">
      <c r="B57" s="77" t="str">
        <f>IF('Other Assumptions'!B13="","",'Other Assumptions'!B13)</f>
        <v/>
      </c>
      <c r="C57" s="64" t="str">
        <f>IF('Other Assumptions'!C13="","",'Other Assumptions'!C13)</f>
        <v/>
      </c>
      <c r="D57" s="64" t="str">
        <f>IF('Other Assumptions'!D13="","",'Other Assumptions'!D13)</f>
        <v/>
      </c>
      <c r="E57" s="64" t="str">
        <f>IF('Other Assumptions'!E13="","",'Other Assumptions'!E13)</f>
        <v/>
      </c>
      <c r="F57" s="64" t="str">
        <f>IF('Other Assumptions'!F13="","",'Other Assumptions'!F13)</f>
        <v/>
      </c>
      <c r="G57" s="46" t="str">
        <f>IF('Other Assumptions'!G13="","",'Other Assumptions'!G13)</f>
        <v/>
      </c>
    </row>
    <row r="58" spans="2:17" x14ac:dyDescent="0.3">
      <c r="B58" s="78" t="str">
        <f>IF('Other Assumptions'!B14="","",'Other Assumptions'!B14)</f>
        <v/>
      </c>
      <c r="C58" s="63" t="str">
        <f>IF('Other Assumptions'!C14="","",'Other Assumptions'!C14)</f>
        <v/>
      </c>
      <c r="D58" s="63" t="str">
        <f>IF('Other Assumptions'!D14="","",'Other Assumptions'!D14)</f>
        <v/>
      </c>
      <c r="E58" s="63" t="str">
        <f>IF('Other Assumptions'!E14="","",'Other Assumptions'!E14)</f>
        <v/>
      </c>
      <c r="F58" s="63" t="str">
        <f>IF('Other Assumptions'!F14="","",'Other Assumptions'!F14)</f>
        <v/>
      </c>
      <c r="G58" s="45" t="str">
        <f>IF('Other Assumptions'!G14="","",'Other Assumptions'!G14)</f>
        <v/>
      </c>
    </row>
    <row r="59" spans="2:17" ht="15" thickBot="1" x14ac:dyDescent="0.35">
      <c r="B59" s="80" t="str">
        <f>IF('Other Assumptions'!B15="","",'Other Assumptions'!B15)</f>
        <v/>
      </c>
      <c r="C59" s="69" t="str">
        <f>IF('Other Assumptions'!C15="","",'Other Assumptions'!C15)</f>
        <v/>
      </c>
      <c r="D59" s="69" t="str">
        <f>IF('Other Assumptions'!D15="","",'Other Assumptions'!D15)</f>
        <v/>
      </c>
      <c r="E59" s="69" t="str">
        <f>IF('Other Assumptions'!E15="","",'Other Assumptions'!E15)</f>
        <v/>
      </c>
      <c r="F59" s="69" t="str">
        <f>IF('Other Assumptions'!F15="","",'Other Assumptions'!F15)</f>
        <v/>
      </c>
      <c r="G59" s="70" t="str">
        <f>IF('Other Assumptions'!G15="","",'Other Assumptions'!G15)</f>
        <v/>
      </c>
    </row>
  </sheetData>
  <mergeCells count="13">
    <mergeCell ref="B46:G46"/>
    <mergeCell ref="L47:Q47"/>
    <mergeCell ref="B5:E5"/>
    <mergeCell ref="B2:Q3"/>
    <mergeCell ref="B35:Q36"/>
    <mergeCell ref="B6:D6"/>
    <mergeCell ref="B8:D8"/>
    <mergeCell ref="B38:H38"/>
    <mergeCell ref="L38:Q38"/>
    <mergeCell ref="L43:Q43"/>
    <mergeCell ref="B20:G20"/>
    <mergeCell ref="B10:G10"/>
    <mergeCell ref="B31:G31"/>
  </mergeCells>
  <conditionalFormatting sqref="D12:G18">
    <cfRule type="expression" dxfId="2" priority="1">
      <formula>D12&gt;C12</formula>
    </cfRule>
    <cfRule type="expression" dxfId="1" priority="2">
      <formula>D12&lt;C12</formula>
    </cfRule>
  </conditionalFormatting>
  <conditionalFormatting sqref="E6:E8">
    <cfRule type="cellIs" dxfId="0" priority="3" operator="equal">
      <formula>"Yes"</formula>
    </cfRule>
  </conditionalFormatting>
  <dataValidations disablePrompts="1" count="1">
    <dataValidation type="list" allowBlank="1" showInputMessage="1" showErrorMessage="1" sqref="E6:E8" xr:uid="{AF59FF36-AE04-48B4-B932-71CDE91E7FD3}">
      <formula1>$AG$20:$AG$21</formula1>
    </dataValidation>
  </dataValidations>
  <printOptions horizontalCentered="1"/>
  <pageMargins left="0.70866141732283472" right="0.70866141732283472" top="0.74803149606299213" bottom="0.74803149606299213" header="0.31496062992125984" footer="0.31496062992125984"/>
  <pageSetup scale="46" orientation="landscape" r:id="rId1"/>
  <colBreaks count="1" manualBreakCount="1">
    <brk id="14" max="1048575" man="1"/>
  </colBreaks>
  <ignoredErrors>
    <ignoredError sqref="C27 C13:C15"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EF87-F60C-4A1C-B72B-CA2E82D47482}">
  <dimension ref="B1:Q23"/>
  <sheetViews>
    <sheetView showGridLines="0" showRowColHeaders="0" workbookViewId="0">
      <selection activeCell="D6" sqref="D6"/>
    </sheetView>
  </sheetViews>
  <sheetFormatPr defaultColWidth="9.109375" defaultRowHeight="14.4" x14ac:dyDescent="0.3"/>
  <cols>
    <col min="1" max="1" width="3.6640625" style="74" customWidth="1"/>
    <col min="2" max="2" width="137.44140625" style="74" customWidth="1"/>
    <col min="3" max="5" width="20.6640625" style="74" customWidth="1"/>
    <col min="6" max="16384" width="9.109375" style="74"/>
  </cols>
  <sheetData>
    <row r="1" spans="2:17" ht="6" customHeight="1" thickBot="1" x14ac:dyDescent="0.35"/>
    <row r="2" spans="2:17" ht="16.2" thickBot="1" x14ac:dyDescent="0.35">
      <c r="C2" s="114" t="s">
        <v>117</v>
      </c>
      <c r="D2" s="178"/>
      <c r="E2" s="179"/>
      <c r="G2" s="151" t="s">
        <v>6</v>
      </c>
      <c r="H2" s="152"/>
      <c r="I2" s="152"/>
      <c r="J2" s="152"/>
      <c r="K2" s="153"/>
      <c r="M2" s="182" t="s">
        <v>20</v>
      </c>
      <c r="N2" s="183"/>
      <c r="O2" s="183"/>
      <c r="P2" s="183"/>
      <c r="Q2" s="184"/>
    </row>
    <row r="3" spans="2:17" ht="15.6" x14ac:dyDescent="0.3">
      <c r="C3" s="115" t="s">
        <v>118</v>
      </c>
      <c r="D3" s="180"/>
      <c r="E3" s="181"/>
      <c r="G3" s="139" t="str">
        <f>'School Instructions'!C10</f>
        <v>This is a list of key budget preparation steps and reviews to be completed by the school. Once each task has been completed, add in the completed date. The MAT will review each section and add in a date once done.</v>
      </c>
      <c r="H3" s="140"/>
      <c r="I3" s="140"/>
      <c r="J3" s="140"/>
      <c r="K3" s="141"/>
      <c r="M3" s="139" t="str">
        <f>'MAT Instructions'!C12</f>
        <v>The budget checklist gives an outline of key budget preparation and review steps that cause the most challenge when schools set budgets. Items and target dates can be tweaked/added to based on your specific context. Schools are expected to add a complete date, with the MAT subsequently adding a reviewed date.</v>
      </c>
      <c r="N3" s="140"/>
      <c r="O3" s="140"/>
      <c r="P3" s="140"/>
      <c r="Q3" s="141"/>
    </row>
    <row r="4" spans="2:17" ht="15" thickBot="1" x14ac:dyDescent="0.35">
      <c r="G4" s="142"/>
      <c r="H4" s="143"/>
      <c r="I4" s="143"/>
      <c r="J4" s="143"/>
      <c r="K4" s="144"/>
      <c r="M4" s="142"/>
      <c r="N4" s="143"/>
      <c r="O4" s="143"/>
      <c r="P4" s="143"/>
      <c r="Q4" s="144"/>
    </row>
    <row r="5" spans="2:17" ht="15.6" x14ac:dyDescent="0.3">
      <c r="B5" s="107" t="s">
        <v>119</v>
      </c>
      <c r="C5" s="109" t="s">
        <v>120</v>
      </c>
      <c r="D5" s="109" t="s">
        <v>121</v>
      </c>
      <c r="E5" s="110" t="s">
        <v>122</v>
      </c>
      <c r="G5" s="142"/>
      <c r="H5" s="143"/>
      <c r="I5" s="143"/>
      <c r="J5" s="143"/>
      <c r="K5" s="144"/>
      <c r="M5" s="142"/>
      <c r="N5" s="143"/>
      <c r="O5" s="143"/>
      <c r="P5" s="143"/>
      <c r="Q5" s="144"/>
    </row>
    <row r="6" spans="2:17" ht="30" customHeight="1" x14ac:dyDescent="0.3">
      <c r="B6" s="36" t="s">
        <v>139</v>
      </c>
      <c r="C6" s="33">
        <v>45731</v>
      </c>
      <c r="D6" s="33"/>
      <c r="E6" s="40"/>
      <c r="G6" s="142"/>
      <c r="H6" s="143"/>
      <c r="I6" s="143"/>
      <c r="J6" s="143"/>
      <c r="K6" s="144"/>
      <c r="M6" s="142"/>
      <c r="N6" s="143"/>
      <c r="O6" s="143"/>
      <c r="P6" s="143"/>
      <c r="Q6" s="144"/>
    </row>
    <row r="7" spans="2:17" ht="30" customHeight="1" x14ac:dyDescent="0.3">
      <c r="B7" s="37" t="s">
        <v>136</v>
      </c>
      <c r="C7" s="34">
        <v>45731</v>
      </c>
      <c r="D7" s="34"/>
      <c r="E7" s="41"/>
      <c r="G7" s="142"/>
      <c r="H7" s="143"/>
      <c r="I7" s="143"/>
      <c r="J7" s="143"/>
      <c r="K7" s="144"/>
      <c r="M7" s="142"/>
      <c r="N7" s="143"/>
      <c r="O7" s="143"/>
      <c r="P7" s="143"/>
      <c r="Q7" s="144"/>
    </row>
    <row r="8" spans="2:17" ht="30" customHeight="1" thickBot="1" x14ac:dyDescent="0.35">
      <c r="B8" s="36" t="s">
        <v>123</v>
      </c>
      <c r="C8" s="33">
        <v>45747</v>
      </c>
      <c r="D8" s="33"/>
      <c r="E8" s="40"/>
      <c r="G8" s="145"/>
      <c r="H8" s="146"/>
      <c r="I8" s="146"/>
      <c r="J8" s="146"/>
      <c r="K8" s="147"/>
      <c r="M8" s="145"/>
      <c r="N8" s="146"/>
      <c r="O8" s="146"/>
      <c r="P8" s="146"/>
      <c r="Q8" s="147"/>
    </row>
    <row r="9" spans="2:17" ht="30" customHeight="1" x14ac:dyDescent="0.3">
      <c r="B9" s="37" t="s">
        <v>124</v>
      </c>
      <c r="C9" s="34">
        <v>45762</v>
      </c>
      <c r="D9" s="34"/>
      <c r="E9" s="41"/>
    </row>
    <row r="10" spans="2:17" ht="30" customHeight="1" x14ac:dyDescent="0.3">
      <c r="B10" s="36" t="s">
        <v>125</v>
      </c>
      <c r="C10" s="33">
        <v>45731</v>
      </c>
      <c r="D10" s="33"/>
      <c r="E10" s="40"/>
    </row>
    <row r="11" spans="2:17" ht="30" customHeight="1" x14ac:dyDescent="0.3">
      <c r="B11" s="37" t="s">
        <v>126</v>
      </c>
      <c r="C11" s="34">
        <v>45762</v>
      </c>
      <c r="D11" s="34"/>
      <c r="E11" s="41"/>
    </row>
    <row r="12" spans="2:17" ht="30" customHeight="1" x14ac:dyDescent="0.3">
      <c r="B12" s="36" t="s">
        <v>127</v>
      </c>
      <c r="C12" s="33">
        <v>45762</v>
      </c>
      <c r="D12" s="33"/>
      <c r="E12" s="40"/>
    </row>
    <row r="13" spans="2:17" ht="30" customHeight="1" x14ac:dyDescent="0.3">
      <c r="B13" s="37" t="s">
        <v>128</v>
      </c>
      <c r="C13" s="34">
        <v>45808</v>
      </c>
      <c r="D13" s="34"/>
      <c r="E13" s="41"/>
    </row>
    <row r="14" spans="2:17" ht="30" customHeight="1" x14ac:dyDescent="0.3">
      <c r="B14" s="36" t="s">
        <v>137</v>
      </c>
      <c r="C14" s="33">
        <v>45762</v>
      </c>
      <c r="D14" s="33"/>
      <c r="E14" s="40"/>
    </row>
    <row r="15" spans="2:17" ht="30" customHeight="1" thickBot="1" x14ac:dyDescent="0.35">
      <c r="B15" s="38" t="s">
        <v>138</v>
      </c>
      <c r="C15" s="35">
        <v>45762</v>
      </c>
      <c r="D15" s="35"/>
      <c r="E15" s="42"/>
    </row>
    <row r="16" spans="2:17" x14ac:dyDescent="0.3">
      <c r="C16" s="2"/>
      <c r="D16" s="2"/>
      <c r="E16" s="2"/>
    </row>
    <row r="17" spans="2:5" ht="15" thickBot="1" x14ac:dyDescent="0.35">
      <c r="C17" s="2"/>
      <c r="D17" s="2"/>
      <c r="E17" s="2"/>
    </row>
    <row r="18" spans="2:5" ht="16.2" thickBot="1" x14ac:dyDescent="0.35">
      <c r="B18" s="107" t="s">
        <v>129</v>
      </c>
      <c r="C18" s="109" t="s">
        <v>120</v>
      </c>
      <c r="D18" s="109" t="s">
        <v>121</v>
      </c>
      <c r="E18" s="110" t="s">
        <v>122</v>
      </c>
    </row>
    <row r="19" spans="2:5" ht="30" customHeight="1" x14ac:dyDescent="0.3">
      <c r="B19" s="36" t="s">
        <v>140</v>
      </c>
      <c r="C19" s="33">
        <v>45794</v>
      </c>
      <c r="D19" s="33"/>
      <c r="E19" s="40"/>
    </row>
    <row r="20" spans="2:5" ht="30" customHeight="1" x14ac:dyDescent="0.3">
      <c r="B20" s="37" t="s">
        <v>130</v>
      </c>
      <c r="C20" s="34">
        <v>45794</v>
      </c>
      <c r="D20" s="34"/>
      <c r="E20" s="41"/>
    </row>
    <row r="21" spans="2:5" ht="30" customHeight="1" x14ac:dyDescent="0.3">
      <c r="B21" s="36" t="s">
        <v>131</v>
      </c>
      <c r="C21" s="33">
        <v>45801</v>
      </c>
      <c r="D21" s="33"/>
      <c r="E21" s="40"/>
    </row>
    <row r="22" spans="2:5" ht="30" customHeight="1" x14ac:dyDescent="0.3">
      <c r="B22" s="37" t="s">
        <v>132</v>
      </c>
      <c r="C22" s="34">
        <v>45801</v>
      </c>
      <c r="D22" s="34"/>
      <c r="E22" s="41"/>
    </row>
    <row r="23" spans="2:5" ht="30" customHeight="1" thickBot="1" x14ac:dyDescent="0.35">
      <c r="B23" s="39" t="s">
        <v>133</v>
      </c>
      <c r="C23" s="43">
        <v>45801</v>
      </c>
      <c r="D23" s="43"/>
      <c r="E23" s="44"/>
    </row>
  </sheetData>
  <mergeCells count="6">
    <mergeCell ref="D2:E2"/>
    <mergeCell ref="D3:E3"/>
    <mergeCell ref="G2:K2"/>
    <mergeCell ref="M2:Q2"/>
    <mergeCell ref="G3:K8"/>
    <mergeCell ref="M3:Q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MAT Instructions</vt:lpstr>
      <vt:lpstr>School Instructions</vt:lpstr>
      <vt:lpstr>Timeline</vt:lpstr>
      <vt:lpstr>Pupil Numbers</vt:lpstr>
      <vt:lpstr>Funding Rates</vt:lpstr>
      <vt:lpstr>Other Assumptions</vt:lpstr>
      <vt:lpstr>Summary</vt:lpstr>
      <vt:lpstr>Budget Checklist</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Warren Porter</dc:creator>
  <cp:keywords/>
  <dc:description/>
  <cp:lastModifiedBy>Alistair Cousins</cp:lastModifiedBy>
  <cp:revision/>
  <cp:lastPrinted>2025-01-08T13:55:33Z</cp:lastPrinted>
  <dcterms:created xsi:type="dcterms:W3CDTF">2015-06-05T18:19:34Z</dcterms:created>
  <dcterms:modified xsi:type="dcterms:W3CDTF">2025-01-16T11:25:07Z</dcterms:modified>
  <cp:category/>
  <cp:contentStatus/>
</cp:coreProperties>
</file>