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oftwarecouk-my.sharepoint.com/personal/warren_porter_impsoftware_co_uk/Documents/IMP Personal/Marketing/Blogs/Autumn Statement 2022 - School Budgets/"/>
    </mc:Choice>
  </mc:AlternateContent>
  <xr:revisionPtr revIDLastSave="273" documentId="8_{C93BB458-E6B2-43BA-9701-7D57C4429926}" xr6:coauthVersionLast="47" xr6:coauthVersionMax="47" xr10:uidLastSave="{E9A21E0F-EB9A-44D0-820A-8D87B0AF35E5}"/>
  <bookViews>
    <workbookView xWindow="-120" yWindow="-120" windowWidth="29040" windowHeight="15720" xr2:uid="{30AA6C6B-B008-4FA3-90C9-551E5A434D58}"/>
  </bookViews>
  <sheets>
    <sheet name="MSA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32" i="1" s="1"/>
  <c r="D14" i="1"/>
  <c r="D22" i="1"/>
  <c r="E22" i="1"/>
  <c r="F22" i="1"/>
  <c r="G22" i="1"/>
  <c r="H22" i="1"/>
  <c r="I22" i="1"/>
  <c r="J22" i="1"/>
  <c r="K22" i="1"/>
  <c r="L22" i="1"/>
  <c r="C22" i="1"/>
  <c r="E14" i="1"/>
  <c r="F14" i="1"/>
  <c r="G14" i="1"/>
  <c r="H14" i="1"/>
  <c r="I14" i="1"/>
  <c r="J14" i="1"/>
  <c r="K14" i="1"/>
  <c r="L14" i="1"/>
  <c r="D15" i="1"/>
  <c r="E15" i="1"/>
  <c r="F15" i="1"/>
  <c r="G15" i="1"/>
  <c r="H15" i="1"/>
  <c r="I15" i="1"/>
  <c r="J15" i="1"/>
  <c r="K15" i="1"/>
  <c r="L15" i="1"/>
  <c r="D16" i="1"/>
  <c r="E16" i="1"/>
  <c r="F16" i="1"/>
  <c r="G16" i="1"/>
  <c r="H16" i="1"/>
  <c r="I16" i="1"/>
  <c r="J16" i="1"/>
  <c r="K16" i="1"/>
  <c r="L16" i="1"/>
  <c r="D17" i="1"/>
  <c r="E17" i="1"/>
  <c r="F17" i="1"/>
  <c r="G17" i="1"/>
  <c r="H17" i="1"/>
  <c r="I17" i="1"/>
  <c r="J17" i="1"/>
  <c r="K17" i="1"/>
  <c r="L17" i="1"/>
  <c r="D18" i="1"/>
  <c r="E18" i="1"/>
  <c r="F18" i="1"/>
  <c r="G18" i="1"/>
  <c r="H18" i="1"/>
  <c r="I18" i="1"/>
  <c r="J18" i="1"/>
  <c r="K18" i="1"/>
  <c r="L18" i="1"/>
  <c r="C14" i="1"/>
  <c r="C15" i="1"/>
  <c r="C16" i="1"/>
  <c r="C17" i="1"/>
  <c r="C18" i="1"/>
  <c r="B3" i="1"/>
  <c r="B13" i="1" s="1"/>
  <c r="B24" i="1" s="1"/>
  <c r="D3" i="1"/>
  <c r="D13" i="1" s="1"/>
  <c r="D24" i="1" s="1"/>
  <c r="E3" i="1"/>
  <c r="E13" i="1" s="1"/>
  <c r="E24" i="1" s="1"/>
  <c r="F3" i="1"/>
  <c r="F13" i="1" s="1"/>
  <c r="F24" i="1" s="1"/>
  <c r="G3" i="1"/>
  <c r="G13" i="1" s="1"/>
  <c r="G24" i="1" s="1"/>
  <c r="H3" i="1"/>
  <c r="H13" i="1" s="1"/>
  <c r="H24" i="1" s="1"/>
  <c r="I3" i="1"/>
  <c r="I13" i="1" s="1"/>
  <c r="I24" i="1" s="1"/>
  <c r="J3" i="1"/>
  <c r="J13" i="1" s="1"/>
  <c r="J24" i="1" s="1"/>
  <c r="K3" i="1"/>
  <c r="K13" i="1" s="1"/>
  <c r="K24" i="1" s="1"/>
  <c r="L3" i="1"/>
  <c r="L13" i="1" s="1"/>
  <c r="L24" i="1" s="1"/>
  <c r="C3" i="1"/>
  <c r="C13" i="1" s="1"/>
  <c r="C24" i="1" s="1"/>
  <c r="K29" i="1" l="1"/>
  <c r="B29" i="1"/>
  <c r="B30" i="1"/>
  <c r="B26" i="1"/>
  <c r="G29" i="1"/>
  <c r="E29" i="1"/>
  <c r="B25" i="1"/>
  <c r="F29" i="1"/>
  <c r="D29" i="1"/>
  <c r="L29" i="1"/>
  <c r="H29" i="1"/>
  <c r="I29" i="1"/>
  <c r="J29" i="1"/>
  <c r="C29" i="1"/>
  <c r="J20" i="1"/>
  <c r="J32" i="1" s="1"/>
  <c r="J26" i="1" s="1"/>
  <c r="H20" i="1"/>
  <c r="H32" i="1" s="1"/>
  <c r="H26" i="1" s="1"/>
  <c r="F20" i="1"/>
  <c r="G20" i="1"/>
  <c r="I20" i="1"/>
  <c r="K20" i="1"/>
  <c r="L20" i="1"/>
  <c r="L32" i="1" s="1"/>
  <c r="L26" i="1" s="1"/>
  <c r="D20" i="1"/>
  <c r="C20" i="1"/>
  <c r="E20" i="1"/>
  <c r="B27" i="1" l="1"/>
  <c r="H30" i="1"/>
  <c r="H25" i="1"/>
  <c r="H27" i="1" s="1"/>
  <c r="I32" i="1"/>
  <c r="I26" i="1" s="1"/>
  <c r="G32" i="1"/>
  <c r="G26" i="1" s="1"/>
  <c r="L30" i="1"/>
  <c r="L25" i="1"/>
  <c r="L27" i="1" s="1"/>
  <c r="F32" i="1"/>
  <c r="F26" i="1" s="1"/>
  <c r="J30" i="1"/>
  <c r="J25" i="1"/>
  <c r="J27" i="1" s="1"/>
  <c r="K32" i="1"/>
  <c r="K26" i="1" s="1"/>
  <c r="E32" i="1"/>
  <c r="E26" i="1" s="1"/>
  <c r="D32" i="1"/>
  <c r="D26" i="1" s="1"/>
  <c r="C32" i="1"/>
  <c r="C26" i="1" s="1"/>
  <c r="G30" i="1" l="1"/>
  <c r="G25" i="1"/>
  <c r="G27" i="1" s="1"/>
  <c r="F30" i="1"/>
  <c r="F25" i="1"/>
  <c r="F27" i="1" s="1"/>
  <c r="I30" i="1"/>
  <c r="I25" i="1"/>
  <c r="I27" i="1" s="1"/>
  <c r="K25" i="1"/>
  <c r="K27" i="1" s="1"/>
  <c r="K30" i="1"/>
  <c r="C30" i="1"/>
  <c r="C25" i="1"/>
  <c r="C27" i="1" s="1"/>
  <c r="E25" i="1"/>
  <c r="E30" i="1"/>
  <c r="D30" i="1"/>
  <c r="D25" i="1"/>
  <c r="E27" i="1" l="1"/>
  <c r="D27" i="1"/>
</calcChain>
</file>

<file path=xl/sharedStrings.xml><?xml version="1.0" encoding="utf-8"?>
<sst xmlns="http://schemas.openxmlformats.org/spreadsheetml/2006/main" count="25" uniqueCount="25">
  <si>
    <t>School</t>
  </si>
  <si>
    <t>KS3</t>
  </si>
  <si>
    <t>KS4</t>
  </si>
  <si>
    <t>Example</t>
  </si>
  <si>
    <t>Primary</t>
  </si>
  <si>
    <t>FSM6 Primary</t>
  </si>
  <si>
    <t>FSM6 Secondary</t>
  </si>
  <si>
    <t>KS3 Rate</t>
  </si>
  <si>
    <t>Primary Rate</t>
  </si>
  <si>
    <t>KS4 Rate</t>
  </si>
  <si>
    <t>FSM6 Primary Rate</t>
  </si>
  <si>
    <t>FSM6 Secondary Rate</t>
  </si>
  <si>
    <t>Total Pupil Led Factors</t>
  </si>
  <si>
    <t>Area Cost Adjustment</t>
  </si>
  <si>
    <t>Apr 2023 - Aug 2023</t>
  </si>
  <si>
    <t>Sep 2023 - Mar 2024</t>
  </si>
  <si>
    <t>The ACA rates can be found in Appendix A of the 2023-24 NFF schools block technical note, click here</t>
  </si>
  <si>
    <t>Total</t>
  </si>
  <si>
    <t>Total Mainstream Schools Additional Grant April 2023 - August 2024</t>
  </si>
  <si>
    <t>Number of Pupils (October 22 Census)</t>
  </si>
  <si>
    <t>2023/24 MSAG Allocation</t>
  </si>
  <si>
    <t>2024/25 MSAG Allocation</t>
  </si>
  <si>
    <t>Apr 2024 - Aug 2024</t>
  </si>
  <si>
    <t>Annual Rates (per Pupil)</t>
  </si>
  <si>
    <t>Annual Lump Sum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</si>
</sst>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hevin"/>
    </font>
    <font>
      <b/>
      <sz val="11"/>
      <color theme="0"/>
      <name val="Chevin"/>
    </font>
    <font>
      <b/>
      <sz val="11"/>
      <name val="Chevin"/>
    </font>
    <font>
      <b/>
      <sz val="11"/>
      <color theme="1"/>
      <name val="Chevin"/>
    </font>
    <font>
      <sz val="11"/>
      <color theme="1" tint="0.34998626667073579"/>
      <name val="Chevin"/>
    </font>
    <font>
      <b/>
      <sz val="11"/>
      <color theme="1" tint="0.34998626667073579"/>
      <name val="Chevin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DAE4"/>
        <bgColor indexed="64"/>
      </patternFill>
    </fill>
    <fill>
      <patternFill patternType="solid">
        <fgColor rgb="FF7C5D89"/>
        <bgColor indexed="64"/>
      </patternFill>
    </fill>
  </fills>
  <borders count="20">
    <border>
      <left/>
      <right/>
      <top/>
      <bottom/>
      <diagonal/>
    </border>
    <border>
      <left style="thin">
        <color theme="0" tint="-4.9989318521683403E-2"/>
      </left>
      <right style="thin">
        <color auto="1"/>
      </right>
      <top/>
      <bottom/>
      <diagonal/>
    </border>
    <border>
      <left style="thin">
        <color theme="0" tint="-4.9989318521683403E-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4.9989318521683403E-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4.9989318521683403E-2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auto="1"/>
      </right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3" borderId="4" xfId="0" applyFont="1" applyFill="1" applyBorder="1"/>
    <xf numFmtId="0" fontId="2" fillId="3" borderId="5" xfId="0" applyFont="1" applyFill="1" applyBorder="1"/>
    <xf numFmtId="164" fontId="1" fillId="0" borderId="8" xfId="0" applyNumberFormat="1" applyFont="1" applyBorder="1"/>
    <xf numFmtId="164" fontId="1" fillId="0" borderId="1" xfId="0" applyNumberFormat="1" applyFont="1" applyBorder="1"/>
    <xf numFmtId="0" fontId="3" fillId="0" borderId="9" xfId="0" applyFont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5" fillId="2" borderId="1" xfId="0" applyFont="1" applyFill="1" applyBorder="1"/>
    <xf numFmtId="0" fontId="5" fillId="0" borderId="1" xfId="0" applyFont="1" applyBorder="1"/>
    <xf numFmtId="164" fontId="1" fillId="0" borderId="0" xfId="0" applyNumberFormat="1" applyFont="1"/>
    <xf numFmtId="164" fontId="5" fillId="2" borderId="1" xfId="0" applyNumberFormat="1" applyFont="1" applyFill="1" applyBorder="1"/>
    <xf numFmtId="164" fontId="5" fillId="0" borderId="1" xfId="0" applyNumberFormat="1" applyFont="1" applyBorder="1"/>
    <xf numFmtId="164" fontId="4" fillId="2" borderId="11" xfId="0" applyNumberFormat="1" applyFont="1" applyFill="1" applyBorder="1"/>
    <xf numFmtId="164" fontId="6" fillId="2" borderId="6" xfId="0" applyNumberFormat="1" applyFont="1" applyFill="1" applyBorder="1"/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8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wrapText="1"/>
    </xf>
    <xf numFmtId="0" fontId="5" fillId="0" borderId="0" xfId="0" applyFont="1"/>
    <xf numFmtId="44" fontId="1" fillId="2" borderId="14" xfId="0" applyNumberFormat="1" applyFont="1" applyFill="1" applyBorder="1" applyProtection="1">
      <protection locked="0"/>
    </xf>
    <xf numFmtId="44" fontId="1" fillId="0" borderId="14" xfId="0" applyNumberFormat="1" applyFont="1" applyBorder="1" applyProtection="1">
      <protection locked="0"/>
    </xf>
    <xf numFmtId="164" fontId="4" fillId="2" borderId="15" xfId="0" applyNumberFormat="1" applyFont="1" applyFill="1" applyBorder="1"/>
    <xf numFmtId="0" fontId="3" fillId="2" borderId="3" xfId="0" applyFont="1" applyFill="1" applyBorder="1" applyAlignment="1">
      <alignment wrapText="1"/>
    </xf>
    <xf numFmtId="0" fontId="5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5" fillId="0" borderId="2" xfId="0" applyFont="1" applyBorder="1"/>
    <xf numFmtId="0" fontId="1" fillId="0" borderId="13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44" fontId="1" fillId="0" borderId="0" xfId="0" applyNumberFormat="1" applyFont="1" applyProtection="1">
      <protection locked="0"/>
    </xf>
    <xf numFmtId="44" fontId="1" fillId="2" borderId="0" xfId="0" applyNumberFormat="1" applyFont="1" applyFill="1" applyProtection="1">
      <protection locked="0"/>
    </xf>
    <xf numFmtId="164" fontId="5" fillId="0" borderId="2" xfId="0" applyNumberFormat="1" applyFont="1" applyBorder="1"/>
    <xf numFmtId="44" fontId="1" fillId="0" borderId="13" xfId="0" applyNumberFormat="1" applyFont="1" applyBorder="1" applyProtection="1">
      <protection locked="0"/>
    </xf>
    <xf numFmtId="44" fontId="1" fillId="0" borderId="16" xfId="0" applyNumberFormat="1" applyFont="1" applyBorder="1" applyProtection="1">
      <protection locked="0"/>
    </xf>
    <xf numFmtId="0" fontId="1" fillId="0" borderId="12" xfId="0" applyFont="1" applyBorder="1"/>
    <xf numFmtId="0" fontId="1" fillId="2" borderId="15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0" borderId="17" xfId="0" applyFont="1" applyBorder="1"/>
    <xf numFmtId="164" fontId="6" fillId="0" borderId="0" xfId="0" applyNumberFormat="1" applyFont="1"/>
    <xf numFmtId="164" fontId="4" fillId="0" borderId="0" xfId="0" applyNumberFormat="1" applyFont="1"/>
    <xf numFmtId="0" fontId="2" fillId="3" borderId="17" xfId="0" applyFont="1" applyFill="1" applyBorder="1" applyAlignment="1">
      <alignment wrapText="1"/>
    </xf>
    <xf numFmtId="0" fontId="2" fillId="3" borderId="17" xfId="0" applyFont="1" applyFill="1" applyBorder="1"/>
    <xf numFmtId="0" fontId="3" fillId="2" borderId="17" xfId="0" applyFont="1" applyFill="1" applyBorder="1" applyAlignment="1">
      <alignment wrapText="1"/>
    </xf>
    <xf numFmtId="164" fontId="6" fillId="2" borderId="17" xfId="0" applyNumberFormat="1" applyFont="1" applyFill="1" applyBorder="1"/>
    <xf numFmtId="164" fontId="4" fillId="2" borderId="17" xfId="0" applyNumberFormat="1" applyFont="1" applyFill="1" applyBorder="1"/>
    <xf numFmtId="0" fontId="3" fillId="0" borderId="17" xfId="0" applyFont="1" applyBorder="1" applyAlignment="1">
      <alignment wrapText="1"/>
    </xf>
    <xf numFmtId="164" fontId="6" fillId="0" borderId="17" xfId="0" applyNumberFormat="1" applyFont="1" applyBorder="1"/>
    <xf numFmtId="164" fontId="4" fillId="0" borderId="17" xfId="0" applyNumberFormat="1" applyFont="1" applyBorder="1"/>
    <xf numFmtId="164" fontId="0" fillId="0" borderId="0" xfId="0" applyNumberFormat="1"/>
    <xf numFmtId="164" fontId="0" fillId="0" borderId="0" xfId="0" applyNumberFormat="1" applyProtection="1">
      <protection locked="0"/>
    </xf>
    <xf numFmtId="0" fontId="7" fillId="2" borderId="9" xfId="1" applyFill="1" applyBorder="1" applyAlignment="1" applyProtection="1">
      <alignment horizontal="left"/>
    </xf>
    <xf numFmtId="0" fontId="7" fillId="2" borderId="13" xfId="1" applyFill="1" applyBorder="1" applyAlignment="1" applyProtection="1">
      <alignment horizontal="left"/>
    </xf>
    <xf numFmtId="0" fontId="7" fillId="2" borderId="16" xfId="1" applyFill="1" applyBorder="1" applyAlignment="1" applyProtection="1">
      <alignment horizontal="left"/>
    </xf>
    <xf numFmtId="0" fontId="3" fillId="0" borderId="0" xfId="0" applyFont="1" applyBorder="1" applyAlignment="1">
      <alignment wrapText="1"/>
    </xf>
    <xf numFmtId="164" fontId="1" fillId="0" borderId="0" xfId="0" applyNumberFormat="1" applyFont="1" applyBorder="1"/>
    <xf numFmtId="0" fontId="3" fillId="0" borderId="3" xfId="0" applyFont="1" applyBorder="1" applyAlignment="1">
      <alignment wrapText="1"/>
    </xf>
    <xf numFmtId="164" fontId="1" fillId="0" borderId="18" xfId="0" applyNumberFormat="1" applyFont="1" applyBorder="1"/>
    <xf numFmtId="164" fontId="1" fillId="0" borderId="4" xfId="0" applyNumberFormat="1" applyFont="1" applyBorder="1"/>
    <xf numFmtId="164" fontId="1" fillId="0" borderId="19" xfId="0" applyNumberFormat="1" applyFont="1" applyBorder="1"/>
    <xf numFmtId="0" fontId="3" fillId="2" borderId="9" xfId="0" applyFont="1" applyFill="1" applyBorder="1" applyAlignment="1">
      <alignment wrapText="1"/>
    </xf>
    <xf numFmtId="164" fontId="5" fillId="2" borderId="2" xfId="0" applyNumberFormat="1" applyFont="1" applyFill="1" applyBorder="1"/>
    <xf numFmtId="164" fontId="1" fillId="2" borderId="13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5">
    <dxf>
      <fill>
        <patternFill>
          <bgColor rgb="FFE8DAE4"/>
        </patternFill>
      </fill>
    </dxf>
    <dxf>
      <font>
        <b/>
        <i val="0"/>
        <color auto="1"/>
      </font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7C5D89"/>
        </patternFill>
      </fill>
      <border>
        <vertic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0" tint="-4.9989318521683403E-2"/>
        </vertical>
        <horizontal/>
      </border>
    </dxf>
  </dxfs>
  <tableStyles count="1" defaultTableStyle="TableStyleMedium2" defaultPivotStyle="PivotStyleLight16">
    <tableStyle name="Table Style 1" pivot="0" count="5" xr9:uid="{55C23E0F-4586-4E81-ADA8-1B38F27E6C2A}">
      <tableStyleElement type="wholeTable" dxfId="4"/>
      <tableStyleElement type="headerRow" dxfId="3"/>
      <tableStyleElement type="totalRow" dxfId="2"/>
      <tableStyleElement type="firstColumn" dxfId="1"/>
      <tableStyleElement type="firstRowStripe" dxfId="0"/>
    </tableStyle>
  </tableStyles>
  <colors>
    <mruColors>
      <color rgb="FFFFFFCC"/>
      <color rgb="FFE8DAE4"/>
      <color rgb="FF7C5D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ssets.publishing.service.gov.uk/government/uploads/system/uploads/attachment_data/file/1091865/2023-24_NFF_area_cost_adjustment_technical_note_.pdf" TargetMode="External"/><Relationship Id="rId1" Type="http://schemas.openxmlformats.org/officeDocument/2006/relationships/hyperlink" Target="https://assets.publishing.service.gov.uk/government/uploads/system/uploads/attachment_data/file/1003310/2022-23_NFF_schools_block_technical_no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1A3BE-192E-457D-B76F-2620E191D22D}">
  <dimension ref="A1:O35"/>
  <sheetViews>
    <sheetView tabSelected="1" topLeftCell="A4" zoomScaleNormal="100" workbookViewId="0">
      <selection activeCell="P15" sqref="P15"/>
    </sheetView>
  </sheetViews>
  <sheetFormatPr defaultRowHeight="15"/>
  <cols>
    <col min="1" max="1" width="41.7109375" customWidth="1"/>
    <col min="2" max="2" width="15.28515625" customWidth="1"/>
    <col min="3" max="4" width="15.28515625" bestFit="1" customWidth="1"/>
    <col min="5" max="12" width="13.7109375" bestFit="1" customWidth="1"/>
  </cols>
  <sheetData>
    <row r="1" spans="1:12" s="22" customFormat="1">
      <c r="A1" s="46" t="s">
        <v>0</v>
      </c>
      <c r="B1" s="43" t="s">
        <v>3</v>
      </c>
      <c r="C1" s="45">
        <v>1</v>
      </c>
      <c r="D1" s="32">
        <v>2</v>
      </c>
      <c r="E1" s="32">
        <v>3</v>
      </c>
      <c r="F1" s="32">
        <v>4</v>
      </c>
      <c r="G1" s="32">
        <v>5</v>
      </c>
      <c r="H1" s="32">
        <v>6</v>
      </c>
      <c r="I1" s="32">
        <v>7</v>
      </c>
      <c r="J1" s="32">
        <v>8</v>
      </c>
      <c r="K1" s="32">
        <v>9</v>
      </c>
      <c r="L1" s="44">
        <v>10</v>
      </c>
    </row>
    <row r="2" spans="1:12" s="22" customFormat="1">
      <c r="A2"/>
      <c r="B2"/>
      <c r="C2"/>
      <c r="D2"/>
      <c r="E2"/>
      <c r="F2"/>
      <c r="G2"/>
      <c r="H2"/>
      <c r="I2"/>
      <c r="J2"/>
      <c r="K2"/>
      <c r="L2"/>
    </row>
    <row r="3" spans="1:12" s="22" customFormat="1">
      <c r="A3" s="6" t="s">
        <v>19</v>
      </c>
      <c r="B3" s="2" t="str">
        <f>B1</f>
        <v>Example</v>
      </c>
      <c r="C3" s="1">
        <f>C1</f>
        <v>1</v>
      </c>
      <c r="D3" s="1">
        <f t="shared" ref="D3:L3" si="0">D1</f>
        <v>2</v>
      </c>
      <c r="E3" s="1">
        <f t="shared" si="0"/>
        <v>3</v>
      </c>
      <c r="F3" s="1">
        <f t="shared" si="0"/>
        <v>4</v>
      </c>
      <c r="G3" s="1">
        <f t="shared" si="0"/>
        <v>5</v>
      </c>
      <c r="H3" s="1">
        <f t="shared" si="0"/>
        <v>6</v>
      </c>
      <c r="I3" s="1">
        <f t="shared" si="0"/>
        <v>7</v>
      </c>
      <c r="J3" s="1">
        <f t="shared" si="0"/>
        <v>8</v>
      </c>
      <c r="K3" s="1">
        <f t="shared" si="0"/>
        <v>9</v>
      </c>
      <c r="L3" s="2">
        <f t="shared" si="0"/>
        <v>10</v>
      </c>
    </row>
    <row r="4" spans="1:12" s="22" customFormat="1">
      <c r="A4" s="8" t="s">
        <v>4</v>
      </c>
      <c r="B4" s="11">
        <v>150</v>
      </c>
      <c r="C4" s="19"/>
      <c r="D4" s="20"/>
      <c r="E4" s="20"/>
      <c r="F4" s="20"/>
      <c r="G4" s="20"/>
      <c r="H4" s="20"/>
      <c r="I4" s="20"/>
      <c r="J4" s="20"/>
      <c r="K4" s="20"/>
      <c r="L4" s="21"/>
    </row>
    <row r="5" spans="1:12" s="22" customFormat="1">
      <c r="A5" s="7" t="s">
        <v>1</v>
      </c>
      <c r="B5" s="10">
        <v>234</v>
      </c>
      <c r="C5" s="33"/>
      <c r="D5" s="17"/>
      <c r="E5" s="17"/>
      <c r="F5" s="17"/>
      <c r="G5" s="17"/>
      <c r="H5" s="17"/>
      <c r="I5" s="17"/>
      <c r="J5" s="17"/>
      <c r="K5" s="17"/>
      <c r="L5" s="18"/>
    </row>
    <row r="6" spans="1:12" s="22" customFormat="1">
      <c r="A6" s="8" t="s">
        <v>2</v>
      </c>
      <c r="B6" s="11">
        <v>156</v>
      </c>
      <c r="C6" s="19"/>
      <c r="D6" s="20"/>
      <c r="E6" s="20"/>
      <c r="F6" s="20"/>
      <c r="G6" s="20"/>
      <c r="H6" s="20"/>
      <c r="I6" s="20"/>
      <c r="J6" s="20"/>
      <c r="K6" s="20"/>
      <c r="L6" s="21"/>
    </row>
    <row r="7" spans="1:12" s="22" customFormat="1">
      <c r="A7" s="7" t="s">
        <v>5</v>
      </c>
      <c r="B7" s="10">
        <v>60</v>
      </c>
      <c r="C7" s="33"/>
      <c r="D7" s="17"/>
      <c r="E7" s="17"/>
      <c r="F7" s="17"/>
      <c r="G7" s="17"/>
      <c r="H7" s="17"/>
      <c r="I7" s="17"/>
      <c r="J7" s="17"/>
      <c r="K7" s="17"/>
      <c r="L7" s="18"/>
    </row>
    <row r="8" spans="1:12" s="22" customFormat="1">
      <c r="A8" s="5" t="s">
        <v>6</v>
      </c>
      <c r="B8" s="34">
        <v>20</v>
      </c>
      <c r="C8" s="35"/>
      <c r="D8" s="36"/>
      <c r="E8" s="36"/>
      <c r="F8" s="36"/>
      <c r="G8" s="36"/>
      <c r="H8" s="36"/>
      <c r="I8" s="36"/>
      <c r="J8" s="36"/>
      <c r="K8" s="36"/>
      <c r="L8" s="37"/>
    </row>
    <row r="9" spans="1:12" s="22" customFormat="1">
      <c r="A9" s="23"/>
      <c r="B9" s="24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s="22" customFormat="1">
      <c r="A10" s="28" t="s">
        <v>13</v>
      </c>
      <c r="B10" s="29">
        <v>1</v>
      </c>
      <c r="C10" s="30">
        <v>1</v>
      </c>
      <c r="D10" s="30">
        <v>1</v>
      </c>
      <c r="E10" s="30">
        <v>1</v>
      </c>
      <c r="F10" s="30">
        <v>1</v>
      </c>
      <c r="G10" s="30">
        <v>1</v>
      </c>
      <c r="H10" s="30">
        <v>1</v>
      </c>
      <c r="I10" s="30">
        <v>1</v>
      </c>
      <c r="J10" s="30">
        <v>1</v>
      </c>
      <c r="K10" s="30">
        <v>1</v>
      </c>
      <c r="L10" s="31">
        <v>1</v>
      </c>
    </row>
    <row r="11" spans="1:12">
      <c r="A11" s="59" t="s">
        <v>16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1"/>
    </row>
    <row r="12" spans="1:12" s="22" customFormat="1">
      <c r="A12" s="23"/>
      <c r="B12" s="24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s="22" customFormat="1">
      <c r="A13" s="6" t="s">
        <v>23</v>
      </c>
      <c r="B13" s="2" t="str">
        <f t="shared" ref="B13:L13" si="1">B3</f>
        <v>Example</v>
      </c>
      <c r="C13" s="1">
        <f t="shared" si="1"/>
        <v>1</v>
      </c>
      <c r="D13" s="1">
        <f t="shared" si="1"/>
        <v>2</v>
      </c>
      <c r="E13" s="1">
        <f t="shared" si="1"/>
        <v>3</v>
      </c>
      <c r="F13" s="1">
        <f t="shared" si="1"/>
        <v>4</v>
      </c>
      <c r="G13" s="1">
        <f t="shared" si="1"/>
        <v>5</v>
      </c>
      <c r="H13" s="1">
        <f t="shared" si="1"/>
        <v>6</v>
      </c>
      <c r="I13" s="1">
        <f t="shared" si="1"/>
        <v>7</v>
      </c>
      <c r="J13" s="1">
        <f t="shared" si="1"/>
        <v>8</v>
      </c>
      <c r="K13" s="1">
        <f t="shared" si="1"/>
        <v>9</v>
      </c>
      <c r="L13" s="2">
        <f t="shared" si="1"/>
        <v>10</v>
      </c>
    </row>
    <row r="14" spans="1:12" s="22" customFormat="1">
      <c r="A14" s="8" t="s">
        <v>8</v>
      </c>
      <c r="B14" s="14">
        <v>119</v>
      </c>
      <c r="C14" s="38">
        <f t="shared" ref="C14:L18" si="2">$B14*C$10</f>
        <v>119</v>
      </c>
      <c r="D14" s="38">
        <f t="shared" si="2"/>
        <v>119</v>
      </c>
      <c r="E14" s="38">
        <f t="shared" si="2"/>
        <v>119</v>
      </c>
      <c r="F14" s="38">
        <f t="shared" si="2"/>
        <v>119</v>
      </c>
      <c r="G14" s="38">
        <f t="shared" si="2"/>
        <v>119</v>
      </c>
      <c r="H14" s="38">
        <f t="shared" si="2"/>
        <v>119</v>
      </c>
      <c r="I14" s="38">
        <f t="shared" si="2"/>
        <v>119</v>
      </c>
      <c r="J14" s="38">
        <f t="shared" si="2"/>
        <v>119</v>
      </c>
      <c r="K14" s="38">
        <f t="shared" si="2"/>
        <v>119</v>
      </c>
      <c r="L14" s="26">
        <f t="shared" si="2"/>
        <v>119</v>
      </c>
    </row>
    <row r="15" spans="1:12" s="22" customFormat="1">
      <c r="A15" s="7" t="s">
        <v>7</v>
      </c>
      <c r="B15" s="13">
        <v>168</v>
      </c>
      <c r="C15" s="39">
        <f t="shared" si="2"/>
        <v>168</v>
      </c>
      <c r="D15" s="39">
        <f t="shared" si="2"/>
        <v>168</v>
      </c>
      <c r="E15" s="39">
        <f t="shared" si="2"/>
        <v>168</v>
      </c>
      <c r="F15" s="39">
        <f t="shared" si="2"/>
        <v>168</v>
      </c>
      <c r="G15" s="39">
        <f t="shared" si="2"/>
        <v>168</v>
      </c>
      <c r="H15" s="39">
        <f t="shared" si="2"/>
        <v>168</v>
      </c>
      <c r="I15" s="39">
        <f t="shared" si="2"/>
        <v>168</v>
      </c>
      <c r="J15" s="39">
        <f t="shared" si="2"/>
        <v>168</v>
      </c>
      <c r="K15" s="39">
        <f t="shared" si="2"/>
        <v>168</v>
      </c>
      <c r="L15" s="25">
        <f t="shared" si="2"/>
        <v>168</v>
      </c>
    </row>
    <row r="16" spans="1:12" s="22" customFormat="1">
      <c r="A16" s="8" t="s">
        <v>9</v>
      </c>
      <c r="B16" s="14">
        <v>190</v>
      </c>
      <c r="C16" s="38">
        <f t="shared" si="2"/>
        <v>190</v>
      </c>
      <c r="D16" s="38">
        <f t="shared" si="2"/>
        <v>190</v>
      </c>
      <c r="E16" s="38">
        <f t="shared" si="2"/>
        <v>190</v>
      </c>
      <c r="F16" s="38">
        <f t="shared" si="2"/>
        <v>190</v>
      </c>
      <c r="G16" s="38">
        <f t="shared" si="2"/>
        <v>190</v>
      </c>
      <c r="H16" s="38">
        <f t="shared" si="2"/>
        <v>190</v>
      </c>
      <c r="I16" s="38">
        <f t="shared" si="2"/>
        <v>190</v>
      </c>
      <c r="J16" s="38">
        <f t="shared" si="2"/>
        <v>190</v>
      </c>
      <c r="K16" s="38">
        <f t="shared" si="2"/>
        <v>190</v>
      </c>
      <c r="L16" s="26">
        <f t="shared" si="2"/>
        <v>190</v>
      </c>
    </row>
    <row r="17" spans="1:15" s="22" customFormat="1">
      <c r="A17" s="7" t="s">
        <v>10</v>
      </c>
      <c r="B17" s="13">
        <v>104</v>
      </c>
      <c r="C17" s="39">
        <f t="shared" si="2"/>
        <v>104</v>
      </c>
      <c r="D17" s="39">
        <f t="shared" si="2"/>
        <v>104</v>
      </c>
      <c r="E17" s="39">
        <f t="shared" si="2"/>
        <v>104</v>
      </c>
      <c r="F17" s="39">
        <f t="shared" si="2"/>
        <v>104</v>
      </c>
      <c r="G17" s="39">
        <f t="shared" si="2"/>
        <v>104</v>
      </c>
      <c r="H17" s="39">
        <f t="shared" si="2"/>
        <v>104</v>
      </c>
      <c r="I17" s="39">
        <f t="shared" si="2"/>
        <v>104</v>
      </c>
      <c r="J17" s="39">
        <f t="shared" si="2"/>
        <v>104</v>
      </c>
      <c r="K17" s="39">
        <f t="shared" si="2"/>
        <v>104</v>
      </c>
      <c r="L17" s="25">
        <f t="shared" si="2"/>
        <v>104</v>
      </c>
    </row>
    <row r="18" spans="1:15" s="22" customFormat="1">
      <c r="A18" s="5" t="s">
        <v>11</v>
      </c>
      <c r="B18" s="40">
        <v>152</v>
      </c>
      <c r="C18" s="41">
        <f t="shared" si="2"/>
        <v>152</v>
      </c>
      <c r="D18" s="41">
        <f t="shared" si="2"/>
        <v>152</v>
      </c>
      <c r="E18" s="41">
        <f t="shared" si="2"/>
        <v>152</v>
      </c>
      <c r="F18" s="41">
        <f t="shared" si="2"/>
        <v>152</v>
      </c>
      <c r="G18" s="41">
        <f t="shared" si="2"/>
        <v>152</v>
      </c>
      <c r="H18" s="41">
        <f t="shared" si="2"/>
        <v>152</v>
      </c>
      <c r="I18" s="41">
        <f t="shared" si="2"/>
        <v>152</v>
      </c>
      <c r="J18" s="41">
        <f t="shared" si="2"/>
        <v>152</v>
      </c>
      <c r="K18" s="41">
        <f t="shared" si="2"/>
        <v>152</v>
      </c>
      <c r="L18" s="42">
        <f t="shared" si="2"/>
        <v>152</v>
      </c>
    </row>
    <row r="19" spans="1:15" s="22" customFormat="1">
      <c r="A19" s="8"/>
      <c r="B19" s="4"/>
      <c r="C19" s="12"/>
      <c r="D19" s="3"/>
      <c r="E19" s="3"/>
      <c r="F19" s="3"/>
      <c r="G19" s="3"/>
      <c r="H19" s="3"/>
      <c r="I19" s="3"/>
      <c r="J19" s="3"/>
      <c r="K19" s="3"/>
      <c r="L19" s="4"/>
    </row>
    <row r="20" spans="1:15" s="22" customFormat="1">
      <c r="A20" s="9" t="s">
        <v>12</v>
      </c>
      <c r="B20" s="16">
        <f>SUMPRODUCT(B$14:B$18,B$4:B$8)</f>
        <v>96082</v>
      </c>
      <c r="C20" s="15">
        <f t="shared" ref="C20:L20" si="3">SUMPRODUCT(C$14:C$18,C$4:C$8)</f>
        <v>0</v>
      </c>
      <c r="D20" s="15">
        <f t="shared" si="3"/>
        <v>0</v>
      </c>
      <c r="E20" s="15">
        <f t="shared" si="3"/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27">
        <f t="shared" si="3"/>
        <v>0</v>
      </c>
    </row>
    <row r="21" spans="1:15" s="22" customFormat="1">
      <c r="A21" s="64"/>
      <c r="B21" s="65"/>
      <c r="C21" s="66"/>
      <c r="D21" s="67"/>
      <c r="E21" s="67"/>
      <c r="F21" s="67"/>
      <c r="G21" s="67"/>
      <c r="H21" s="67"/>
      <c r="I21" s="67"/>
      <c r="J21" s="67"/>
      <c r="K21" s="67"/>
      <c r="L21" s="65"/>
    </row>
    <row r="22" spans="1:15" s="22" customFormat="1">
      <c r="A22" s="68" t="s">
        <v>24</v>
      </c>
      <c r="B22" s="69">
        <v>4510</v>
      </c>
      <c r="C22" s="70">
        <f>$B22*C$10</f>
        <v>4510</v>
      </c>
      <c r="D22" s="70">
        <f t="shared" ref="D22:L22" si="4">$B22*D$10</f>
        <v>4510</v>
      </c>
      <c r="E22" s="70">
        <f t="shared" si="4"/>
        <v>4510</v>
      </c>
      <c r="F22" s="70">
        <f t="shared" si="4"/>
        <v>4510</v>
      </c>
      <c r="G22" s="70">
        <f t="shared" si="4"/>
        <v>4510</v>
      </c>
      <c r="H22" s="70">
        <f t="shared" si="4"/>
        <v>4510</v>
      </c>
      <c r="I22" s="70">
        <f t="shared" si="4"/>
        <v>4510</v>
      </c>
      <c r="J22" s="70">
        <f t="shared" si="4"/>
        <v>4510</v>
      </c>
      <c r="K22" s="70">
        <f t="shared" si="4"/>
        <v>4510</v>
      </c>
      <c r="L22" s="71">
        <f t="shared" si="4"/>
        <v>4510</v>
      </c>
    </row>
    <row r="23" spans="1:15" s="22" customFormat="1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5" s="22" customFormat="1">
      <c r="A24" s="49" t="s">
        <v>20</v>
      </c>
      <c r="B24" s="50" t="str">
        <f>B13</f>
        <v>Example</v>
      </c>
      <c r="C24" s="50">
        <f>C13</f>
        <v>1</v>
      </c>
      <c r="D24" s="50">
        <f>D13</f>
        <v>2</v>
      </c>
      <c r="E24" s="50">
        <f>E13</f>
        <v>3</v>
      </c>
      <c r="F24" s="50">
        <f>F13</f>
        <v>4</v>
      </c>
      <c r="G24" s="50">
        <f>G13</f>
        <v>5</v>
      </c>
      <c r="H24" s="50">
        <f>H13</f>
        <v>6</v>
      </c>
      <c r="I24" s="50">
        <f>I13</f>
        <v>7</v>
      </c>
      <c r="J24" s="50">
        <f>J13</f>
        <v>8</v>
      </c>
      <c r="K24" s="50">
        <f>K13</f>
        <v>9</v>
      </c>
      <c r="L24" s="50">
        <f>L13</f>
        <v>10</v>
      </c>
    </row>
    <row r="25" spans="1:15" s="22" customFormat="1">
      <c r="A25" s="51" t="s">
        <v>14</v>
      </c>
      <c r="B25" s="52">
        <f>ROUND(5/17*B32,2)</f>
        <v>41913.33</v>
      </c>
      <c r="C25" s="53">
        <f>ROUND(5/17*C32,2)</f>
        <v>1879.17</v>
      </c>
      <c r="D25" s="53">
        <f>ROUND(5/17*D32,2)</f>
        <v>1879.17</v>
      </c>
      <c r="E25" s="53">
        <f>ROUND(5/17*E32,2)</f>
        <v>1879.17</v>
      </c>
      <c r="F25" s="53">
        <f>ROUND(5/17*F32,2)</f>
        <v>1879.17</v>
      </c>
      <c r="G25" s="53">
        <f>ROUND(5/17*G32,2)</f>
        <v>1879.17</v>
      </c>
      <c r="H25" s="53">
        <f>ROUND(5/17*H32,2)</f>
        <v>1879.17</v>
      </c>
      <c r="I25" s="53">
        <f>ROUND(5/17*I32,2)</f>
        <v>1879.17</v>
      </c>
      <c r="J25" s="53">
        <f>ROUND(5/17*J32,2)</f>
        <v>1879.17</v>
      </c>
      <c r="K25" s="53">
        <f>ROUND(5/17*K32,2)</f>
        <v>1879.17</v>
      </c>
      <c r="L25" s="53">
        <f>ROUND(5/17*L32,2)</f>
        <v>1879.17</v>
      </c>
    </row>
    <row r="26" spans="1:15" s="22" customFormat="1">
      <c r="A26" s="54" t="s">
        <v>15</v>
      </c>
      <c r="B26" s="55">
        <f>ROUND(7/17*B32,2)</f>
        <v>58678.67</v>
      </c>
      <c r="C26" s="56">
        <f>ROUND(7/17*C32,2)</f>
        <v>2630.83</v>
      </c>
      <c r="D26" s="56">
        <f>ROUND(7/17*D32,2)</f>
        <v>2630.83</v>
      </c>
      <c r="E26" s="56">
        <f>ROUND(7/17*E32,2)</f>
        <v>2630.83</v>
      </c>
      <c r="F26" s="56">
        <f>ROUND(7/17*F32,2)</f>
        <v>2630.83</v>
      </c>
      <c r="G26" s="56">
        <f>ROUND(7/17*G32,2)</f>
        <v>2630.83</v>
      </c>
      <c r="H26" s="56">
        <f>ROUND(7/17*H32,2)</f>
        <v>2630.83</v>
      </c>
      <c r="I26" s="56">
        <f>ROUND(7/17*I32,2)</f>
        <v>2630.83</v>
      </c>
      <c r="J26" s="56">
        <f>ROUND(7/17*J32,2)</f>
        <v>2630.83</v>
      </c>
      <c r="K26" s="56">
        <f>ROUND(7/17*K32,2)</f>
        <v>2630.83</v>
      </c>
      <c r="L26" s="56">
        <f>ROUND(7/17*L32,2)</f>
        <v>2630.83</v>
      </c>
    </row>
    <row r="27" spans="1:15" s="22" customFormat="1">
      <c r="A27" s="51" t="s">
        <v>17</v>
      </c>
      <c r="B27" s="52">
        <f>SUM(B25:B26)</f>
        <v>100592</v>
      </c>
      <c r="C27" s="53">
        <f t="shared" ref="C27:L27" si="5">SUM(C25:C26)</f>
        <v>4510</v>
      </c>
      <c r="D27" s="53">
        <f t="shared" si="5"/>
        <v>4510</v>
      </c>
      <c r="E27" s="53">
        <f t="shared" si="5"/>
        <v>4510</v>
      </c>
      <c r="F27" s="53">
        <f t="shared" si="5"/>
        <v>4510</v>
      </c>
      <c r="G27" s="53">
        <f t="shared" si="5"/>
        <v>4510</v>
      </c>
      <c r="H27" s="53">
        <f t="shared" si="5"/>
        <v>4510</v>
      </c>
      <c r="I27" s="53">
        <f t="shared" si="5"/>
        <v>4510</v>
      </c>
      <c r="J27" s="53">
        <f t="shared" si="5"/>
        <v>4510</v>
      </c>
      <c r="K27" s="53">
        <f t="shared" si="5"/>
        <v>4510</v>
      </c>
      <c r="L27" s="53">
        <f t="shared" si="5"/>
        <v>4510</v>
      </c>
    </row>
    <row r="28" spans="1:15" s="22" customFormat="1">
      <c r="A28" s="23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5" s="22" customFormat="1">
      <c r="A29" s="49" t="s">
        <v>21</v>
      </c>
      <c r="B29" s="50" t="str">
        <f t="shared" ref="B29" si="6">B13</f>
        <v>Example</v>
      </c>
      <c r="C29" s="50">
        <f>C13</f>
        <v>1</v>
      </c>
      <c r="D29" s="50">
        <f t="shared" ref="D29:L29" si="7">D13</f>
        <v>2</v>
      </c>
      <c r="E29" s="50">
        <f t="shared" si="7"/>
        <v>3</v>
      </c>
      <c r="F29" s="50">
        <f t="shared" si="7"/>
        <v>4</v>
      </c>
      <c r="G29" s="50">
        <f t="shared" si="7"/>
        <v>5</v>
      </c>
      <c r="H29" s="50">
        <f t="shared" si="7"/>
        <v>6</v>
      </c>
      <c r="I29" s="50">
        <f t="shared" si="7"/>
        <v>7</v>
      </c>
      <c r="J29" s="50">
        <f t="shared" si="7"/>
        <v>8</v>
      </c>
      <c r="K29" s="50">
        <f t="shared" si="7"/>
        <v>9</v>
      </c>
      <c r="L29" s="50">
        <f t="shared" si="7"/>
        <v>10</v>
      </c>
    </row>
    <row r="30" spans="1:15" s="22" customFormat="1">
      <c r="A30" s="51" t="s">
        <v>22</v>
      </c>
      <c r="B30" s="52">
        <f>ROUND(5/17*B32,2)</f>
        <v>41913.33</v>
      </c>
      <c r="C30" s="53">
        <f>ROUND(5/17*C32,2)</f>
        <v>1879.17</v>
      </c>
      <c r="D30" s="53">
        <f>ROUND(5/17*D32,2)</f>
        <v>1879.17</v>
      </c>
      <c r="E30" s="53">
        <f>ROUND(5/17*E32,2)</f>
        <v>1879.17</v>
      </c>
      <c r="F30" s="53">
        <f>ROUND(5/17*F32,2)</f>
        <v>1879.17</v>
      </c>
      <c r="G30" s="53">
        <f>ROUND(5/17*G32,2)</f>
        <v>1879.17</v>
      </c>
      <c r="H30" s="53">
        <f>ROUND(5/17*H32,2)</f>
        <v>1879.17</v>
      </c>
      <c r="I30" s="53">
        <f>ROUND(5/17*I32,2)</f>
        <v>1879.17</v>
      </c>
      <c r="J30" s="53">
        <f>ROUND(5/17*J32,2)</f>
        <v>1879.17</v>
      </c>
      <c r="K30" s="53">
        <f>ROUND(5/17*K32,2)</f>
        <v>1879.17</v>
      </c>
      <c r="L30" s="53">
        <f>ROUND(5/17*L32,2)</f>
        <v>1879.17</v>
      </c>
    </row>
    <row r="31" spans="1:15" s="22" customFormat="1">
      <c r="A31" s="23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5" s="22" customFormat="1" ht="30">
      <c r="A32" s="9" t="s">
        <v>18</v>
      </c>
      <c r="B32" s="16">
        <f>(B22+B20)/12*17</f>
        <v>142505.33333333331</v>
      </c>
      <c r="C32" s="15">
        <f>(C22+C20)/12*17</f>
        <v>6389.1666666666661</v>
      </c>
      <c r="D32" s="15">
        <f>(D22+D20)/12*17</f>
        <v>6389.1666666666661</v>
      </c>
      <c r="E32" s="15">
        <f>(E22+E20)/12*17</f>
        <v>6389.1666666666661</v>
      </c>
      <c r="F32" s="15">
        <f>(F22+F20)/12*17</f>
        <v>6389.1666666666661</v>
      </c>
      <c r="G32" s="15">
        <f>(G22+G20)/12*17</f>
        <v>6389.1666666666661</v>
      </c>
      <c r="H32" s="15">
        <f>(H22+H20)/12*17</f>
        <v>6389.1666666666661</v>
      </c>
      <c r="I32" s="15">
        <f>(I22+I20)/12*17</f>
        <v>6389.1666666666661</v>
      </c>
      <c r="J32" s="15">
        <f>(J22+J20)/12*17</f>
        <v>6389.1666666666661</v>
      </c>
      <c r="K32" s="15">
        <f>(K22+K20)/12*17</f>
        <v>6389.1666666666661</v>
      </c>
      <c r="L32" s="27">
        <f>(L22+L20)/12*17</f>
        <v>6389.1666666666661</v>
      </c>
      <c r="O32" s="58"/>
    </row>
    <row r="34" spans="3:12"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3:12">
      <c r="C35" s="57"/>
      <c r="D35" s="57"/>
      <c r="E35" s="57"/>
      <c r="F35" s="57"/>
      <c r="G35" s="57"/>
      <c r="H35" s="57"/>
      <c r="I35" s="57"/>
      <c r="J35" s="57"/>
      <c r="K35" s="57"/>
      <c r="L35" s="57"/>
    </row>
  </sheetData>
  <sheetProtection formatColumns="0"/>
  <mergeCells count="1">
    <mergeCell ref="A11:L11"/>
  </mergeCells>
  <hyperlinks>
    <hyperlink ref="A11" r:id="rId1" display="The ARA rates can be found in Appendix A of the 2022-23 NFF schools block technical note, click here" xr:uid="{0FFA5E51-D02C-4546-96A5-D5B0B9BB1655}"/>
    <hyperlink ref="A11:L11" r:id="rId2" display="The ACA rates can be found in Appendix A of the 2023-24 NFF schools block technical note, click here" xr:uid="{68F77ED1-97B2-407E-8861-25CA3B26D9EB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Bonetta-Martin</dc:creator>
  <cp:lastModifiedBy>Warren Porter</cp:lastModifiedBy>
  <dcterms:created xsi:type="dcterms:W3CDTF">2022-01-14T09:32:29Z</dcterms:created>
  <dcterms:modified xsi:type="dcterms:W3CDTF">2022-12-19T19:24:45Z</dcterms:modified>
</cp:coreProperties>
</file>